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6.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externalLinks/externalLink1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18\STAT\"/>
    </mc:Choice>
  </mc:AlternateContent>
  <bookViews>
    <workbookView xWindow="0" yWindow="-15" windowWidth="11700" windowHeight="12090" tabRatio="942"/>
  </bookViews>
  <sheets>
    <sheet name="Титульный" sheetId="58" r:id="rId1"/>
    <sheet name="Свод" sheetId="4" r:id="rId2"/>
    <sheet name="Информация об организации" sheetId="3" r:id="rId3"/>
    <sheet name="АТЭЦ ДМ_П5" sheetId="76" r:id="rId4"/>
    <sheet name="АТЭЦ НМ_П5" sheetId="84" r:id="rId5"/>
    <sheet name="ЧТЭЦ-1 ДМ_П5" sheetId="72" r:id="rId6"/>
    <sheet name="ЧТЭЦ-1 НМ_П5" sheetId="80" r:id="rId7"/>
    <sheet name="ЧТЭЦ-2_П5" sheetId="74" r:id="rId8"/>
    <sheet name="ЧТЭЦ-3 ДМ_П5" sheetId="78" r:id="rId9"/>
    <sheet name="ЧТЭЦ-3 НМ_П5" sheetId="82" r:id="rId10"/>
    <sheet name="ЧГРЭС Б1_П5" sheetId="88" r:id="rId11"/>
    <sheet name="ЧГРЭС Б2_П5" sheetId="90" r:id="rId12"/>
    <sheet name="ЧГРЭС Б3_П5" sheetId="92" r:id="rId13"/>
    <sheet name="ТТЭЦ-1 ДМ_П5" sheetId="62" r:id="rId14"/>
    <sheet name="ТТЭЦ-1 НМ_П5" sheetId="64" r:id="rId15"/>
    <sheet name="ТТЭЦ-2_П5" sheetId="60" r:id="rId16"/>
    <sheet name="НГРЭС Б1_П5" sheetId="66" r:id="rId17"/>
    <sheet name="НГРЭС Б2_П5" sheetId="68" r:id="rId18"/>
    <sheet name="НГРЭС Б3_П5" sheetId="7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ДМ_П5'!$A$1:$I$27</definedName>
    <definedName name="_xlnm.Print_Area" localSheetId="4">'АТЭЦ НМ_П5'!$A$1:$I$27</definedName>
    <definedName name="_xlnm.Print_Area" localSheetId="16">'НГРЭС Б1_П5'!$A$1:$I$27</definedName>
    <definedName name="_xlnm.Print_Area" localSheetId="17">'НГРЭС Б2_П5'!$A$1:$I$27</definedName>
    <definedName name="_xlnm.Print_Area" localSheetId="18">'НГРЭС Б3_П5'!$A$1:$I$27</definedName>
    <definedName name="_xlnm.Print_Area" localSheetId="13">'ТТЭЦ-1 ДМ_П5'!$A$1:$I$27</definedName>
    <definedName name="_xlnm.Print_Area" localSheetId="14">'ТТЭЦ-1 НМ_П5'!$A$1:$I$27</definedName>
    <definedName name="_xlnm.Print_Area" localSheetId="15">'ТТЭЦ-2_П5'!$A$1:$I$27</definedName>
    <definedName name="_xlnm.Print_Area" localSheetId="10">'ЧГРЭС Б1_П5'!$A$1:$I$27</definedName>
    <definedName name="_xlnm.Print_Area" localSheetId="11">'ЧГРЭС Б2_П5'!$A$1:$I$27</definedName>
    <definedName name="_xlnm.Print_Area" localSheetId="12">'ЧГРЭС Б3_П5'!$A$1:$I$27</definedName>
    <definedName name="_xlnm.Print_Area" localSheetId="5">'ЧТЭЦ-1 ДМ_П5'!$A$1:$I$27</definedName>
    <definedName name="_xlnm.Print_Area" localSheetId="6">'ЧТЭЦ-1 НМ_П5'!$A$1:$I$27</definedName>
    <definedName name="_xlnm.Print_Area" localSheetId="7">'ЧТЭЦ-2_П5'!$A$1:$I$27</definedName>
    <definedName name="_xlnm.Print_Area" localSheetId="8">'ЧТЭЦ-3 ДМ_П5'!$A$1:$I$27</definedName>
    <definedName name="_xlnm.Print_Area" localSheetId="9">'ЧТЭЦ-3 НМ_П5'!$A$1:$I$27</definedName>
    <definedName name="р">P5_SCOPE_PER_PRT,P6_SCOPE_PER_PRT,P7_SCOPE_PER_PRT,P8_SCOPE_PER_PRT</definedName>
  </definedNames>
  <calcPr calcId="152511"/>
</workbook>
</file>

<file path=xl/calcChain.xml><?xml version="1.0" encoding="utf-8"?>
<calcChain xmlns="http://schemas.openxmlformats.org/spreadsheetml/2006/main">
  <c r="O23" i="72" l="1"/>
  <c r="N23" i="72"/>
  <c r="M23" i="72"/>
  <c r="L23" i="72"/>
  <c r="K23" i="72"/>
  <c r="J23" i="72"/>
  <c r="I23" i="72"/>
  <c r="H23" i="72"/>
  <c r="G23" i="72"/>
  <c r="F23" i="72"/>
  <c r="E23" i="72"/>
  <c r="D23" i="72"/>
  <c r="O22" i="72"/>
  <c r="N22" i="72"/>
  <c r="M22" i="72"/>
  <c r="L22" i="72"/>
  <c r="K22" i="72"/>
  <c r="J22" i="72"/>
  <c r="I22" i="72"/>
  <c r="H22" i="72"/>
  <c r="G22" i="72"/>
  <c r="F22" i="72"/>
  <c r="E22" i="72"/>
  <c r="D22" i="72"/>
  <c r="O16" i="92" l="1"/>
  <c r="N16" i="92"/>
  <c r="M16" i="92"/>
  <c r="L16" i="92"/>
  <c r="K16" i="92"/>
  <c r="J16" i="92"/>
  <c r="I16" i="92"/>
  <c r="H16" i="92"/>
  <c r="G16" i="92"/>
  <c r="F16" i="92"/>
  <c r="E16" i="92"/>
  <c r="D16" i="92"/>
  <c r="O16" i="82"/>
  <c r="N16" i="82"/>
  <c r="M16" i="82"/>
  <c r="L16" i="82"/>
  <c r="K16" i="82"/>
  <c r="J16" i="82"/>
  <c r="I16" i="82"/>
  <c r="H16" i="82"/>
  <c r="G16" i="82"/>
  <c r="F16" i="82"/>
  <c r="E16" i="82"/>
  <c r="D16" i="82"/>
  <c r="O16" i="70"/>
  <c r="N16" i="70"/>
  <c r="M16" i="70"/>
  <c r="L16" i="70"/>
  <c r="K16" i="70"/>
  <c r="J16" i="70"/>
  <c r="I16" i="70"/>
  <c r="H16" i="70"/>
  <c r="G16" i="70"/>
  <c r="F16" i="70"/>
  <c r="E16" i="70"/>
  <c r="D16" i="70"/>
  <c r="O16" i="68"/>
  <c r="N16" i="68"/>
  <c r="M16" i="68"/>
  <c r="L16" i="68"/>
  <c r="K16" i="68"/>
  <c r="J16" i="68"/>
  <c r="I16" i="68"/>
  <c r="H16" i="68"/>
  <c r="G16" i="68"/>
  <c r="F16" i="68"/>
  <c r="E16" i="68"/>
  <c r="D16" i="68"/>
  <c r="O16" i="66"/>
  <c r="N16" i="66"/>
  <c r="M16" i="66"/>
  <c r="L16" i="66"/>
  <c r="K16" i="66"/>
  <c r="J16" i="66"/>
  <c r="I16" i="66"/>
  <c r="H16" i="66"/>
  <c r="G16" i="66"/>
  <c r="F16" i="66"/>
  <c r="E16" i="66"/>
  <c r="D16" i="66"/>
  <c r="O16" i="60"/>
  <c r="N16" i="60"/>
  <c r="M16" i="60"/>
  <c r="L16" i="60"/>
  <c r="K16" i="60"/>
  <c r="J16" i="60"/>
  <c r="I16" i="60"/>
  <c r="H16" i="60"/>
  <c r="G16" i="60"/>
  <c r="F16" i="60"/>
  <c r="E16" i="60"/>
  <c r="D16" i="60"/>
  <c r="O16" i="64"/>
  <c r="N16" i="64"/>
  <c r="M16" i="64"/>
  <c r="L16" i="64"/>
  <c r="K16" i="64"/>
  <c r="J16" i="64"/>
  <c r="I16" i="64"/>
  <c r="H16" i="64"/>
  <c r="G16" i="64"/>
  <c r="F16" i="64"/>
  <c r="E16" i="64"/>
  <c r="D16" i="64"/>
  <c r="O16" i="62"/>
  <c r="N16" i="62"/>
  <c r="M16" i="62"/>
  <c r="L16" i="62"/>
  <c r="K16" i="62"/>
  <c r="J16" i="62"/>
  <c r="I16" i="62"/>
  <c r="H16" i="62"/>
  <c r="G16" i="62"/>
  <c r="F16" i="62"/>
  <c r="E16" i="62"/>
  <c r="D16" i="62"/>
  <c r="O16" i="90"/>
  <c r="N16" i="90"/>
  <c r="M16" i="90"/>
  <c r="L16" i="90"/>
  <c r="K16" i="90"/>
  <c r="J16" i="90"/>
  <c r="I16" i="90"/>
  <c r="H16" i="90"/>
  <c r="G16" i="90"/>
  <c r="F16" i="90"/>
  <c r="E16" i="90"/>
  <c r="D16" i="90"/>
  <c r="O16" i="88"/>
  <c r="N16" i="88"/>
  <c r="M16" i="88"/>
  <c r="L16" i="88"/>
  <c r="K16" i="88"/>
  <c r="J16" i="88"/>
  <c r="I16" i="88"/>
  <c r="H16" i="88"/>
  <c r="G16" i="88"/>
  <c r="F16" i="88"/>
  <c r="E16" i="88"/>
  <c r="D16" i="88"/>
  <c r="O16" i="78"/>
  <c r="N16" i="78"/>
  <c r="M16" i="78"/>
  <c r="L16" i="78"/>
  <c r="K16" i="78"/>
  <c r="J16" i="78"/>
  <c r="I16" i="78"/>
  <c r="H16" i="78"/>
  <c r="G16" i="78"/>
  <c r="F16" i="78"/>
  <c r="E16" i="78"/>
  <c r="D16" i="78"/>
  <c r="O16" i="74"/>
  <c r="N16" i="74"/>
  <c r="M16" i="74"/>
  <c r="L16" i="74"/>
  <c r="K16" i="74"/>
  <c r="J16" i="74"/>
  <c r="I16" i="74"/>
  <c r="H16" i="74"/>
  <c r="G16" i="74"/>
  <c r="F16" i="74"/>
  <c r="E16" i="74"/>
  <c r="D16" i="74"/>
  <c r="O16" i="80"/>
  <c r="N16" i="80"/>
  <c r="M16" i="80"/>
  <c r="L16" i="80"/>
  <c r="K16" i="80"/>
  <c r="J16" i="80"/>
  <c r="I16" i="80"/>
  <c r="H16" i="80"/>
  <c r="G16" i="80"/>
  <c r="F16" i="80"/>
  <c r="E16" i="80"/>
  <c r="D16" i="80"/>
  <c r="O16" i="72"/>
  <c r="N16" i="72"/>
  <c r="M16" i="72"/>
  <c r="L16" i="72"/>
  <c r="K16" i="72"/>
  <c r="J16" i="72"/>
  <c r="I16" i="72"/>
  <c r="H16" i="72"/>
  <c r="G16" i="72"/>
  <c r="F16" i="72"/>
  <c r="E16" i="72"/>
  <c r="D16" i="72"/>
  <c r="O16" i="84" l="1"/>
  <c r="N16" i="84"/>
  <c r="M16" i="84"/>
  <c r="L16" i="84"/>
  <c r="K16" i="84"/>
  <c r="J16" i="84"/>
  <c r="I16" i="84"/>
  <c r="H16" i="84"/>
  <c r="G16" i="84"/>
  <c r="F16" i="84"/>
  <c r="E16" i="84"/>
  <c r="D16" i="84"/>
  <c r="D16" i="76"/>
  <c r="E16" i="76"/>
  <c r="F16" i="76"/>
  <c r="G16" i="76"/>
  <c r="H16" i="76"/>
  <c r="I16" i="76"/>
  <c r="J16" i="76"/>
  <c r="K16" i="76"/>
  <c r="L16" i="76"/>
  <c r="M16" i="76"/>
  <c r="N16" i="76"/>
  <c r="O16" i="76"/>
  <c r="A2" i="4"/>
  <c r="O23" i="60" l="1"/>
  <c r="N23" i="60"/>
  <c r="M23" i="60"/>
  <c r="L23" i="60"/>
  <c r="K23" i="60"/>
  <c r="J23" i="60"/>
  <c r="I23" i="60"/>
  <c r="H23" i="60"/>
  <c r="G23" i="60"/>
  <c r="F23" i="60"/>
  <c r="E23" i="60"/>
  <c r="D23" i="60"/>
  <c r="O22" i="60"/>
  <c r="N22" i="60"/>
  <c r="M22" i="60"/>
  <c r="L22" i="60"/>
  <c r="K22" i="60"/>
  <c r="J22" i="60"/>
  <c r="I22" i="60"/>
  <c r="H22" i="60"/>
  <c r="G22" i="60"/>
  <c r="F22" i="60"/>
  <c r="E22" i="60"/>
  <c r="D22" i="60"/>
  <c r="O23" i="64"/>
  <c r="N23" i="64"/>
  <c r="M23" i="64"/>
  <c r="L23" i="64"/>
  <c r="K23" i="64"/>
  <c r="J23" i="64"/>
  <c r="I23" i="64"/>
  <c r="H23" i="64"/>
  <c r="G23" i="64"/>
  <c r="F23" i="64"/>
  <c r="E23" i="64"/>
  <c r="D23" i="64"/>
  <c r="O22" i="64"/>
  <c r="N22" i="64"/>
  <c r="M22" i="64"/>
  <c r="L22" i="64"/>
  <c r="K22" i="64"/>
  <c r="J22" i="64"/>
  <c r="I22" i="64"/>
  <c r="H22" i="64"/>
  <c r="G22" i="64"/>
  <c r="F22" i="64"/>
  <c r="E22" i="64"/>
  <c r="D22" i="64"/>
  <c r="O23" i="62"/>
  <c r="N23" i="62"/>
  <c r="M23" i="62"/>
  <c r="L23" i="62"/>
  <c r="K23" i="62"/>
  <c r="J23" i="62"/>
  <c r="I23" i="62"/>
  <c r="H23" i="62"/>
  <c r="G23" i="62"/>
  <c r="F23" i="62"/>
  <c r="E23" i="62"/>
  <c r="D23" i="62"/>
  <c r="O22" i="62"/>
  <c r="N22" i="62"/>
  <c r="M22" i="62"/>
  <c r="L22" i="62"/>
  <c r="K22" i="62"/>
  <c r="J22" i="62"/>
  <c r="I22" i="62"/>
  <c r="H22" i="62"/>
  <c r="G22" i="62"/>
  <c r="F22" i="62"/>
  <c r="E22" i="62"/>
  <c r="D22" i="62"/>
  <c r="O23" i="92"/>
  <c r="N23" i="92"/>
  <c r="M23" i="92"/>
  <c r="L23" i="92"/>
  <c r="K23" i="92"/>
  <c r="J23" i="92"/>
  <c r="I23" i="92"/>
  <c r="H23" i="92"/>
  <c r="G23" i="92"/>
  <c r="F23" i="92"/>
  <c r="E23" i="92"/>
  <c r="D23" i="92"/>
  <c r="O22" i="92"/>
  <c r="N22" i="92"/>
  <c r="M22" i="92"/>
  <c r="L22" i="92"/>
  <c r="K22" i="92"/>
  <c r="J22" i="92"/>
  <c r="I22" i="92"/>
  <c r="H22" i="92"/>
  <c r="G22" i="92"/>
  <c r="F22" i="92"/>
  <c r="E22" i="92"/>
  <c r="D22" i="92"/>
  <c r="O23" i="90"/>
  <c r="N23" i="90"/>
  <c r="M23" i="90"/>
  <c r="L23" i="90"/>
  <c r="K23" i="90"/>
  <c r="J23" i="90"/>
  <c r="I23" i="90"/>
  <c r="H23" i="90"/>
  <c r="G23" i="90"/>
  <c r="F23" i="90"/>
  <c r="E23" i="90"/>
  <c r="D23" i="90"/>
  <c r="O22" i="90"/>
  <c r="N22" i="90"/>
  <c r="M22" i="90"/>
  <c r="L22" i="90"/>
  <c r="K22" i="90"/>
  <c r="J22" i="90"/>
  <c r="I22" i="90"/>
  <c r="H22" i="90"/>
  <c r="G22" i="90"/>
  <c r="F22" i="90"/>
  <c r="E22" i="90"/>
  <c r="D22" i="90"/>
  <c r="O23" i="88"/>
  <c r="N23" i="88"/>
  <c r="M23" i="88"/>
  <c r="L23" i="88"/>
  <c r="K23" i="88"/>
  <c r="J23" i="88"/>
  <c r="I23" i="88"/>
  <c r="H23" i="88"/>
  <c r="G23" i="88"/>
  <c r="F23" i="88"/>
  <c r="E23" i="88"/>
  <c r="D23" i="88"/>
  <c r="O22" i="88"/>
  <c r="N22" i="88"/>
  <c r="M22" i="88"/>
  <c r="L22" i="88"/>
  <c r="K22" i="88"/>
  <c r="J22" i="88"/>
  <c r="I22" i="88"/>
  <c r="H22" i="88"/>
  <c r="G22" i="88"/>
  <c r="F22" i="88"/>
  <c r="E22" i="88"/>
  <c r="D22" i="88"/>
  <c r="O23" i="82"/>
  <c r="N23" i="82"/>
  <c r="M23" i="82"/>
  <c r="L23" i="82"/>
  <c r="K23" i="82"/>
  <c r="J23" i="82"/>
  <c r="I23" i="82"/>
  <c r="H23" i="82"/>
  <c r="G23" i="82"/>
  <c r="F23" i="82"/>
  <c r="E23" i="82"/>
  <c r="D23" i="82"/>
  <c r="O22" i="82"/>
  <c r="N22" i="82"/>
  <c r="M22" i="82"/>
  <c r="L22" i="82"/>
  <c r="K22" i="82"/>
  <c r="J22" i="82"/>
  <c r="I22" i="82"/>
  <c r="H22" i="82"/>
  <c r="G22" i="82"/>
  <c r="F22" i="82"/>
  <c r="E22" i="82"/>
  <c r="D22" i="82"/>
  <c r="O23" i="78"/>
  <c r="N23" i="78"/>
  <c r="M23" i="78"/>
  <c r="L23" i="78"/>
  <c r="K23" i="78"/>
  <c r="J23" i="78"/>
  <c r="I23" i="78"/>
  <c r="H23" i="78"/>
  <c r="G23" i="78"/>
  <c r="F23" i="78"/>
  <c r="E23" i="78"/>
  <c r="D23" i="78"/>
  <c r="O22" i="78"/>
  <c r="N22" i="78"/>
  <c r="M22" i="78"/>
  <c r="L22" i="78"/>
  <c r="K22" i="78"/>
  <c r="J22" i="78"/>
  <c r="I22" i="78"/>
  <c r="H22" i="78"/>
  <c r="G22" i="78"/>
  <c r="F22" i="78"/>
  <c r="E22" i="78"/>
  <c r="D22" i="78"/>
  <c r="O23" i="74"/>
  <c r="N23" i="74"/>
  <c r="M23" i="74"/>
  <c r="L23" i="74"/>
  <c r="K23" i="74"/>
  <c r="J23" i="74"/>
  <c r="I23" i="74"/>
  <c r="H23" i="74"/>
  <c r="G23" i="74"/>
  <c r="F23" i="74"/>
  <c r="E23" i="74"/>
  <c r="D23" i="74"/>
  <c r="O22" i="74"/>
  <c r="N22" i="74"/>
  <c r="M22" i="74"/>
  <c r="L22" i="74"/>
  <c r="K22" i="74"/>
  <c r="J22" i="74"/>
  <c r="I22" i="74"/>
  <c r="H22" i="74"/>
  <c r="G22" i="74"/>
  <c r="F22" i="74"/>
  <c r="E22" i="74"/>
  <c r="D22" i="74"/>
  <c r="O23" i="80"/>
  <c r="N23" i="80"/>
  <c r="M23" i="80"/>
  <c r="L23" i="80"/>
  <c r="K23" i="80"/>
  <c r="J23" i="80"/>
  <c r="I23" i="80"/>
  <c r="H23" i="80"/>
  <c r="G23" i="80"/>
  <c r="F23" i="80"/>
  <c r="E23" i="80"/>
  <c r="D23" i="80"/>
  <c r="O22" i="80"/>
  <c r="N22" i="80"/>
  <c r="M22" i="80"/>
  <c r="L22" i="80"/>
  <c r="K22" i="80"/>
  <c r="J22" i="80"/>
  <c r="I22" i="80"/>
  <c r="H22" i="80"/>
  <c r="G22" i="80"/>
  <c r="F22" i="80"/>
  <c r="E22" i="80"/>
  <c r="D22" i="80"/>
  <c r="O23" i="84"/>
  <c r="N23" i="84"/>
  <c r="M23" i="84"/>
  <c r="L23" i="84"/>
  <c r="K23" i="84"/>
  <c r="J23" i="84"/>
  <c r="I23" i="84"/>
  <c r="H23" i="84"/>
  <c r="G23" i="84"/>
  <c r="F23" i="84"/>
  <c r="E23" i="84"/>
  <c r="D23" i="84"/>
  <c r="O22" i="84"/>
  <c r="N22" i="84"/>
  <c r="M22" i="84"/>
  <c r="L22" i="84"/>
  <c r="K22" i="84"/>
  <c r="J22" i="84"/>
  <c r="I22" i="84"/>
  <c r="H22" i="84"/>
  <c r="G22" i="84"/>
  <c r="F22" i="84"/>
  <c r="E22" i="84"/>
  <c r="D22" i="84"/>
  <c r="D10" i="70" l="1"/>
  <c r="E10" i="70"/>
  <c r="F10" i="70"/>
  <c r="G10" i="70"/>
  <c r="H10" i="70"/>
  <c r="I10" i="70"/>
  <c r="J10" i="70"/>
  <c r="K10" i="70"/>
  <c r="L10" i="70"/>
  <c r="M10" i="70"/>
  <c r="N10" i="70"/>
  <c r="O10" i="70"/>
  <c r="D10" i="68"/>
  <c r="E10" i="68"/>
  <c r="F10" i="68"/>
  <c r="G10" i="68"/>
  <c r="H10" i="68"/>
  <c r="I10" i="68"/>
  <c r="J10" i="68"/>
  <c r="K10" i="68"/>
  <c r="L10" i="68"/>
  <c r="M10" i="68"/>
  <c r="N10" i="68"/>
  <c r="O10" i="68"/>
  <c r="D10" i="66"/>
  <c r="E10" i="66"/>
  <c r="F10" i="66"/>
  <c r="G10" i="66"/>
  <c r="H10" i="66"/>
  <c r="I10" i="66"/>
  <c r="J10" i="66"/>
  <c r="K10" i="66"/>
  <c r="L10" i="66"/>
  <c r="M10" i="66"/>
  <c r="N10" i="66"/>
  <c r="O10" i="66"/>
  <c r="D10" i="60"/>
  <c r="E10" i="60"/>
  <c r="F10" i="60"/>
  <c r="G10" i="60"/>
  <c r="H10" i="60"/>
  <c r="I10" i="60"/>
  <c r="J10" i="60"/>
  <c r="K10" i="60"/>
  <c r="L10" i="60"/>
  <c r="M10" i="60"/>
  <c r="N10" i="60"/>
  <c r="O10" i="60"/>
  <c r="D10" i="64"/>
  <c r="E10" i="64"/>
  <c r="F10" i="64"/>
  <c r="G10" i="64"/>
  <c r="H10" i="64"/>
  <c r="I10" i="64"/>
  <c r="J10" i="64"/>
  <c r="K10" i="64"/>
  <c r="L10" i="64"/>
  <c r="M10" i="64"/>
  <c r="N10" i="64"/>
  <c r="O10" i="64"/>
  <c r="D10" i="62"/>
  <c r="E10" i="62"/>
  <c r="F10" i="62"/>
  <c r="G10" i="62"/>
  <c r="H10" i="62"/>
  <c r="I10" i="62"/>
  <c r="J10" i="62"/>
  <c r="K10" i="62"/>
  <c r="L10" i="62"/>
  <c r="M10" i="62"/>
  <c r="N10" i="62"/>
  <c r="O10" i="62"/>
  <c r="D10" i="92"/>
  <c r="E10" i="92"/>
  <c r="F10" i="92"/>
  <c r="G10" i="92"/>
  <c r="H10" i="92"/>
  <c r="I10" i="92"/>
  <c r="J10" i="92"/>
  <c r="K10" i="92"/>
  <c r="L10" i="92"/>
  <c r="M10" i="92"/>
  <c r="N10" i="92"/>
  <c r="O10" i="92"/>
  <c r="D10" i="90"/>
  <c r="E10" i="90"/>
  <c r="F10" i="90"/>
  <c r="G10" i="90"/>
  <c r="H10" i="90"/>
  <c r="I10" i="90"/>
  <c r="J10" i="90"/>
  <c r="K10" i="90"/>
  <c r="L10" i="90"/>
  <c r="M10" i="90"/>
  <c r="N10" i="90"/>
  <c r="O10" i="90"/>
  <c r="D10" i="88"/>
  <c r="E10" i="88"/>
  <c r="F10" i="88"/>
  <c r="G10" i="88"/>
  <c r="H10" i="88"/>
  <c r="I10" i="88"/>
  <c r="J10" i="88"/>
  <c r="K10" i="88"/>
  <c r="L10" i="88"/>
  <c r="M10" i="88"/>
  <c r="N10" i="88"/>
  <c r="O10" i="88"/>
  <c r="D10" i="82"/>
  <c r="E10" i="82"/>
  <c r="F10" i="82"/>
  <c r="G10" i="82"/>
  <c r="H10" i="82"/>
  <c r="I10" i="82"/>
  <c r="J10" i="82"/>
  <c r="K10" i="82"/>
  <c r="L10" i="82"/>
  <c r="M10" i="82"/>
  <c r="N10" i="82"/>
  <c r="O10" i="82"/>
  <c r="D10" i="78"/>
  <c r="E10" i="78"/>
  <c r="F10" i="78"/>
  <c r="G10" i="78"/>
  <c r="H10" i="78"/>
  <c r="I10" i="78"/>
  <c r="J10" i="78"/>
  <c r="K10" i="78"/>
  <c r="L10" i="78"/>
  <c r="M10" i="78"/>
  <c r="N10" i="78"/>
  <c r="O10" i="78"/>
  <c r="D10" i="74"/>
  <c r="E10" i="74"/>
  <c r="F10" i="74"/>
  <c r="G10" i="74"/>
  <c r="H10" i="74"/>
  <c r="I10" i="74"/>
  <c r="J10" i="74"/>
  <c r="K10" i="74"/>
  <c r="L10" i="74"/>
  <c r="M10" i="74"/>
  <c r="N10" i="74"/>
  <c r="O10" i="74"/>
  <c r="D10" i="80"/>
  <c r="E10" i="80"/>
  <c r="F10" i="80"/>
  <c r="G10" i="80"/>
  <c r="H10" i="80"/>
  <c r="I10" i="80"/>
  <c r="J10" i="80"/>
  <c r="K10" i="80"/>
  <c r="L10" i="80"/>
  <c r="M10" i="80"/>
  <c r="N10" i="80"/>
  <c r="O10" i="80"/>
  <c r="D10" i="72"/>
  <c r="E10" i="72"/>
  <c r="F10" i="72"/>
  <c r="G10" i="72"/>
  <c r="H10" i="72"/>
  <c r="I10" i="72"/>
  <c r="J10" i="72"/>
  <c r="K10" i="72"/>
  <c r="L10" i="72"/>
  <c r="M10" i="72"/>
  <c r="N10" i="72"/>
  <c r="O10" i="72"/>
  <c r="D10" i="84"/>
  <c r="E10" i="84"/>
  <c r="F10" i="84"/>
  <c r="G10" i="84"/>
  <c r="H10" i="84"/>
  <c r="I10" i="84"/>
  <c r="J10" i="84"/>
  <c r="K10" i="84"/>
  <c r="L10" i="84"/>
  <c r="M10" i="84"/>
  <c r="N10" i="84"/>
  <c r="O10" i="84"/>
  <c r="D10" i="76"/>
  <c r="E10" i="76"/>
  <c r="F10" i="76"/>
  <c r="G10" i="76"/>
  <c r="H10" i="76"/>
  <c r="I10" i="76"/>
  <c r="J10" i="76"/>
  <c r="K10" i="76"/>
  <c r="L10" i="76"/>
  <c r="M10" i="76"/>
  <c r="N10" i="76"/>
  <c r="O10" i="76"/>
  <c r="A5" i="92" l="1"/>
  <c r="A5" i="90"/>
  <c r="A5" i="88"/>
  <c r="A5" i="84"/>
  <c r="O22" i="76" l="1"/>
  <c r="O23" i="76"/>
  <c r="I22" i="70"/>
  <c r="I23" i="70"/>
  <c r="K22" i="68"/>
  <c r="K23" i="68"/>
  <c r="O22" i="68"/>
  <c r="O23" i="68"/>
  <c r="A5" i="82"/>
  <c r="G22" i="76" l="1"/>
  <c r="G23" i="76"/>
  <c r="N22" i="68"/>
  <c r="N23" i="68"/>
  <c r="J22" i="68"/>
  <c r="J23" i="68"/>
  <c r="I22" i="68"/>
  <c r="I23" i="68"/>
  <c r="E22" i="68"/>
  <c r="E23" i="68"/>
  <c r="A5" i="80"/>
  <c r="D22" i="76" l="1"/>
  <c r="D23" i="76"/>
  <c r="D22" i="70"/>
  <c r="D23" i="70"/>
  <c r="F22" i="70"/>
  <c r="F23" i="70"/>
  <c r="F22" i="68"/>
  <c r="F23" i="68"/>
  <c r="L22" i="68"/>
  <c r="L23" i="68"/>
  <c r="H22" i="68"/>
  <c r="H23" i="68"/>
  <c r="D22" i="66"/>
  <c r="D23" i="66"/>
  <c r="A5" i="78"/>
  <c r="A5" i="76"/>
  <c r="A5" i="74"/>
  <c r="M22" i="76" l="1"/>
  <c r="M23" i="76"/>
  <c r="E22" i="70"/>
  <c r="E23" i="70"/>
  <c r="H22" i="70"/>
  <c r="H23" i="70"/>
  <c r="M22" i="68"/>
  <c r="M23" i="68"/>
  <c r="E22" i="66"/>
  <c r="E23" i="66"/>
  <c r="A5" i="72"/>
  <c r="A5" i="70"/>
  <c r="A5" i="68"/>
  <c r="I22" i="76" l="1"/>
  <c r="I23" i="76"/>
  <c r="E22" i="76"/>
  <c r="E23" i="76"/>
  <c r="G22" i="70"/>
  <c r="G23" i="70"/>
  <c r="K22" i="70"/>
  <c r="K23" i="70"/>
  <c r="N22" i="70"/>
  <c r="N23" i="70"/>
  <c r="G22" i="68"/>
  <c r="G23" i="68"/>
  <c r="D22" i="68"/>
  <c r="D23" i="68"/>
  <c r="F22" i="66"/>
  <c r="F23" i="66"/>
  <c r="A5" i="66"/>
  <c r="A5" i="64"/>
  <c r="K22" i="76" l="1"/>
  <c r="K23" i="76"/>
  <c r="L22" i="76"/>
  <c r="L23" i="76"/>
  <c r="H22" i="76"/>
  <c r="H23" i="76"/>
  <c r="N22" i="76"/>
  <c r="N23" i="76"/>
  <c r="J22" i="76"/>
  <c r="J23" i="76"/>
  <c r="F22" i="76"/>
  <c r="F23" i="76"/>
  <c r="L22" i="70"/>
  <c r="L23" i="70"/>
  <c r="J22" i="70"/>
  <c r="J23" i="70"/>
  <c r="O22" i="70"/>
  <c r="O23" i="70"/>
  <c r="M22" i="70"/>
  <c r="M23" i="70"/>
  <c r="G22" i="66"/>
  <c r="G23" i="66"/>
  <c r="A5" i="62"/>
  <c r="H22" i="66" l="1"/>
  <c r="H23" i="66"/>
  <c r="A5" i="60"/>
  <c r="B3" i="4"/>
  <c r="I22" i="66" l="1"/>
  <c r="I23" i="66"/>
  <c r="J22" i="66" l="1"/>
  <c r="J23" i="66"/>
  <c r="K22" i="66" l="1"/>
  <c r="K23" i="66"/>
  <c r="L22" i="66" l="1"/>
  <c r="L23" i="66"/>
  <c r="M22" i="66" l="1"/>
  <c r="M23" i="66"/>
  <c r="N22" i="66" l="1"/>
  <c r="N23" i="66"/>
  <c r="O22" i="66" l="1"/>
  <c r="O23" i="66"/>
</calcChain>
</file>

<file path=xl/sharedStrings.xml><?xml version="1.0" encoding="utf-8"?>
<sst xmlns="http://schemas.openxmlformats.org/spreadsheetml/2006/main" count="1560" uniqueCount="83">
  <si>
    <t>Аргаяшская ТЭЦ без ДПМ/НВ</t>
  </si>
  <si>
    <t>ИНН</t>
  </si>
  <si>
    <t>КПП</t>
  </si>
  <si>
    <t>Фактический адрес</t>
  </si>
  <si>
    <t>7203162698</t>
  </si>
  <si>
    <t>997450001</t>
  </si>
  <si>
    <t>Чуваев Александр Анатольевич</t>
  </si>
  <si>
    <t>fortum@fortum.ru</t>
  </si>
  <si>
    <t xml:space="preserve">+ 7 351 259-64-09
</t>
  </si>
  <si>
    <t>Наименование показателей</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</si>
  <si>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</si>
  <si>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</si>
  <si>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</si>
  <si>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</si>
  <si>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</si>
  <si>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</si>
  <si>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ТЭЦ-1 без ДПМ/НВ</t>
  </si>
  <si>
    <t>ПРЕДЛОЖЕНИЕ</t>
  </si>
  <si>
    <t>Раздел 1. Информация об организации</t>
  </si>
  <si>
    <t>Раздел 3. Цены (тарифы) по регулируемым видам деятельности организации</t>
  </si>
  <si>
    <t>Челябинская ТЭЦ-3 (БЛ 3) ДПМ</t>
  </si>
  <si>
    <t>Тюменская ТЭЦ-1 (БЛ 2) ДПМ</t>
  </si>
  <si>
    <t>Челябинская ГРЭС (БЛ 1) ДПМ</t>
  </si>
  <si>
    <t>Челябинская ГРЭС (БЛ 3) НВ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</si>
  <si>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</si>
  <si>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</si>
  <si>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</si>
  <si>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</si>
  <si>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</si>
  <si>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Челябинская ГРЭС (БЛ 2) ДПМ</t>
  </si>
  <si>
    <t>Няганская ГРЭС (БЛ 1) ДПМ</t>
  </si>
  <si>
    <t>Няганская ГРЭС (БЛ 2) ДПМ</t>
  </si>
  <si>
    <t>Няганская ГРЭС (БЛ 3) ДПМ</t>
  </si>
  <si>
    <t>Аргаяшская ТЭЦ (ТГ 4) НВ</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</si>
  <si>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</si>
  <si>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</si>
  <si>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</si>
  <si>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</si>
  <si>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</si>
  <si>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</si>
  <si>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</si>
  <si>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</si>
  <si>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</si>
  <si>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</si>
  <si>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</si>
  <si>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</si>
  <si>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t>
  </si>
  <si>
    <t>1.</t>
  </si>
  <si>
    <t>2.</t>
  </si>
  <si>
    <t>3.</t>
  </si>
  <si>
    <t>Предложения на расчетный период регулирования</t>
  </si>
  <si>
    <t>Единица изменения</t>
  </si>
  <si>
    <t>цена на электрическую энергию</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</si>
  <si>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</si>
  <si>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</si>
  <si>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</si>
  <si>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 xml:space="preserve">Фактические показатели за год, предшествующий базовому периоду &lt;**&gt; </t>
  </si>
  <si>
    <t>Приложение № 5</t>
  </si>
  <si>
    <t xml:space="preserve"> </t>
  </si>
  <si>
    <t xml:space="preserve">подлежащих регулированию в соответствии с  постановлением Правительства Российской Федерации от 14.11.2009  №929 "О порядке осуществления государственного регулирования в электроэнергетике, условиях его введения и прекращения" </t>
  </si>
  <si>
    <t>январь</t>
  </si>
  <si>
    <t>февраль</t>
  </si>
  <si>
    <t>март</t>
  </si>
  <si>
    <t>апрель</t>
  </si>
  <si>
    <t>май</t>
  </si>
  <si>
    <t>июнь</t>
  </si>
  <si>
    <t>июль</t>
  </si>
  <si>
    <t>август</t>
  </si>
  <si>
    <t>сентябрь</t>
  </si>
  <si>
    <t>октябрь</t>
  </si>
  <si>
    <t>ноябрь</t>
  </si>
  <si>
    <t>декабрь</t>
  </si>
  <si>
    <t xml:space="preserve">Показатели, утвержденные на базовый период  &lt;*&gt; </t>
  </si>
  <si>
    <t>***</t>
  </si>
  <si>
    <t>&lt;**&gt; Для фактического периода указываются утвержденные тарифы. В 2016 году не применялись.</t>
  </si>
  <si>
    <t>Публичное акционерное общество "Фортум"</t>
  </si>
  <si>
    <t>ПАО "Фортум"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</si>
  <si>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</si>
  <si>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</si>
  <si>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+7 495 788-45-88
+7 495 788-46-88
+7 495 788 46 75
+7 985 85 00 134</t>
  </si>
  <si>
    <t>в том числе топливная составляющая</t>
  </si>
  <si>
    <t>&lt;***&gt; Информация отсутствует в связи с тем, что в Приказе ФАС № 1337/15 от 28.12.2015  "Об утверждении цен (тарифов) на электрическую энергию на 2016 год, поставляемую в условиях ограничения или отсутствия конкуренции при введении государственного регулирования" и Приказе № 1871/16 от 26.12.2016 "Об утверждении цен (тарифов) на электрическую энергию на 2017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</si>
  <si>
    <t>454090, Челябинская область, город Челябинск, проспект Ленина, дом 28 Д, этаж/пом  7/8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</si>
</sst>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0[$€-1]_-;\-* #,##0.00[$€-1]_-;_-* &quot;-&quot;??[$€-1]_-"/>
    <numFmt numFmtId="166" formatCode="&quot;$&quot;#,##0_);[Red]\(&quot;$&quot;#,##0\)"/>
  </numFmts>
  <fonts count="38">
    <font>
      <sz val="11"/>
      <color theme="1"/>
      <name val="Calibri"/>
      <family val="2"/>
      <charset val="204"/>
      <scheme val="minor"/>
    </font>
    <font>
      <sz val="9"/>
      <color theme="1"/>
      <name val="Tahoma"/>
      <family val="2"/>
      <charset val="204"/>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8">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s>
  <cellStyleXfs count="67">
    <xf numFmtId="0" fontId="0" fillId="0" borderId="0"/>
    <xf numFmtId="0" fontId="3" fillId="0" borderId="0"/>
    <xf numFmtId="4" fontId="5" fillId="2" borderId="0" applyBorder="0">
      <alignment horizontal="right"/>
    </xf>
    <xf numFmtId="49" fontId="5" fillId="0" borderId="0" applyBorder="0">
      <alignment vertical="top"/>
    </xf>
    <xf numFmtId="0" fontId="6" fillId="3" borderId="1" applyNumberFormat="0" applyFont="0" applyFill="0" applyAlignment="0" applyProtection="0">
      <alignment horizontal="center" vertical="center" wrapText="1"/>
    </xf>
    <xf numFmtId="0" fontId="9" fillId="0" borderId="0"/>
    <xf numFmtId="165" fontId="9" fillId="0" borderId="0"/>
    <xf numFmtId="0" fontId="10" fillId="0" borderId="0"/>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38" fontId="11" fillId="0" borderId="0">
      <alignment vertical="top"/>
    </xf>
    <xf numFmtId="0" fontId="12" fillId="0" borderId="2" applyNumberFormat="0" applyAlignment="0">
      <protection locked="0"/>
    </xf>
    <xf numFmtId="166" fontId="1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2" fillId="5" borderId="2" applyNumberFormat="0" applyAlignment="0"/>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xf numFmtId="0" fontId="14" fillId="0" borderId="0" applyFill="0" applyBorder="0" applyProtection="0">
      <alignment vertical="center"/>
    </xf>
    <xf numFmtId="0" fontId="14" fillId="0" borderId="0" applyFill="0" applyBorder="0" applyProtection="0">
      <alignment vertical="center"/>
    </xf>
    <xf numFmtId="49" fontId="19" fillId="6" borderId="3" applyNumberFormat="0">
      <alignment horizontal="center"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 fillId="7" borderId="1" applyNumberFormat="0" applyFont="0" applyAlignment="0" applyProtection="0">
      <alignment horizontal="center" vertical="center" wrapText="1"/>
    </xf>
    <xf numFmtId="0" fontId="24" fillId="0" borderId="0" applyBorder="0">
      <alignment horizontal="center" vertical="center" wrapText="1"/>
    </xf>
    <xf numFmtId="0" fontId="6" fillId="0" borderId="4" applyBorder="0">
      <alignment horizontal="center" vertical="center" wrapText="1"/>
    </xf>
    <xf numFmtId="4" fontId="5" fillId="4" borderId="5" applyBorder="0">
      <alignment horizontal="right"/>
    </xf>
    <xf numFmtId="4" fontId="4" fillId="3" borderId="6">
      <alignment horizontal="right" vertical="center"/>
      <protection locked="0"/>
    </xf>
    <xf numFmtId="49" fontId="5" fillId="0" borderId="0" applyBorder="0">
      <alignment vertical="top"/>
    </xf>
    <xf numFmtId="0" fontId="7" fillId="0" borderId="0"/>
    <xf numFmtId="0" fontId="7" fillId="0" borderId="0"/>
    <xf numFmtId="0" fontId="7" fillId="0" borderId="0"/>
    <xf numFmtId="0" fontId="8" fillId="0" borderId="0"/>
    <xf numFmtId="0" fontId="25" fillId="7" borderId="0" applyNumberFormat="0" applyBorder="0" applyAlignment="0">
      <alignment horizontal="left" vertical="center"/>
    </xf>
    <xf numFmtId="49" fontId="5" fillId="0" borderId="0" applyBorder="0">
      <alignment vertical="top"/>
    </xf>
    <xf numFmtId="0" fontId="3" fillId="0" borderId="0"/>
    <xf numFmtId="0" fontId="5" fillId="0" borderId="0" applyNumberFormat="0" applyFont="0" applyAlignment="0" applyProtection="0">
      <alignment horizontal="left" vertical="center"/>
    </xf>
    <xf numFmtId="0" fontId="3" fillId="0" borderId="0"/>
    <xf numFmtId="49" fontId="5" fillId="7" borderId="0" applyBorder="0">
      <alignment vertical="top"/>
    </xf>
    <xf numFmtId="49" fontId="5" fillId="0" borderId="0" applyBorder="0">
      <alignment vertical="top"/>
    </xf>
    <xf numFmtId="0" fontId="3" fillId="0" borderId="0"/>
    <xf numFmtId="0" fontId="26" fillId="8" borderId="6" applyNumberFormat="0" applyAlignment="0">
      <alignment horizontal="center" vertical="center"/>
    </xf>
    <xf numFmtId="9" fontId="3" fillId="0" borderId="0" applyFont="0" applyFill="0" applyBorder="0" applyAlignment="0" applyProtection="0"/>
    <xf numFmtId="0" fontId="9" fillId="0" borderId="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 fontId="5" fillId="2" borderId="0" applyFont="0" applyBorder="0">
      <alignment horizontal="right"/>
    </xf>
    <xf numFmtId="4" fontId="5" fillId="2" borderId="0" applyBorder="0">
      <alignment horizontal="right"/>
    </xf>
    <xf numFmtId="4" fontId="5" fillId="9" borderId="7" applyBorder="0">
      <alignment horizontal="right"/>
    </xf>
    <xf numFmtId="4" fontId="5" fillId="10" borderId="6" applyAlignment="0">
      <alignment vertical="center"/>
    </xf>
    <xf numFmtId="0" fontId="26" fillId="9" borderId="8" applyAlignment="0">
      <alignment horizontal="center" vertical="center" wrapText="1"/>
    </xf>
    <xf numFmtId="0" fontId="27" fillId="0" borderId="0" applyNumberFormat="0" applyFill="0" applyBorder="0" applyAlignment="0" applyProtection="0"/>
    <xf numFmtId="4" fontId="5" fillId="2" borderId="5" applyFont="0" applyBorder="0">
      <alignment horizontal="right"/>
    </xf>
  </cellStyleXfs>
  <cellXfs count="80">
    <xf numFmtId="0" fontId="0" fillId="0" borderId="0" xfId="0"/>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right" vertical="center" wrapText="1"/>
    </xf>
    <xf numFmtId="0" fontId="29" fillId="0" borderId="0" xfId="0" applyFont="1" applyAlignment="1">
      <alignment horizontal="center" vertical="center" wrapText="1"/>
    </xf>
    <xf numFmtId="0" fontId="28" fillId="0" borderId="0" xfId="0" applyFont="1" applyAlignment="1">
      <alignment vertical="center" wrapText="1"/>
    </xf>
    <xf numFmtId="0" fontId="28" fillId="0" borderId="9" xfId="0" applyFont="1" applyFill="1" applyBorder="1" applyAlignment="1">
      <alignment horizontal="center" vertical="center" wrapText="1"/>
    </xf>
    <xf numFmtId="0" fontId="28" fillId="0" borderId="0" xfId="0" applyFont="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31" fillId="0" borderId="0" xfId="0" applyFont="1" applyAlignment="1">
      <alignment vertical="center"/>
    </xf>
    <xf numFmtId="0" fontId="30" fillId="0" borderId="24" xfId="0" applyFont="1" applyBorder="1" applyAlignment="1">
      <alignment horizontal="center" vertical="center"/>
    </xf>
    <xf numFmtId="0" fontId="30" fillId="0" borderId="25" xfId="0" applyFont="1" applyBorder="1" applyAlignment="1">
      <alignment horizontal="left" vertical="center" wrapText="1"/>
    </xf>
    <xf numFmtId="0" fontId="32" fillId="0" borderId="0" xfId="65" quotePrefix="1" applyFont="1" applyAlignment="1">
      <alignment vertical="center"/>
    </xf>
    <xf numFmtId="0" fontId="31" fillId="0" borderId="0" xfId="0" applyFont="1" applyAlignment="1">
      <alignment horizontal="center" vertical="center" wrapText="1"/>
    </xf>
    <xf numFmtId="0" fontId="5" fillId="0" borderId="9" xfId="0" applyFont="1" applyFill="1" applyBorder="1" applyAlignment="1">
      <alignment horizontal="center" vertical="center" wrapText="1"/>
    </xf>
    <xf numFmtId="0" fontId="31" fillId="0" borderId="9" xfId="0" applyFont="1" applyFill="1" applyBorder="1" applyAlignment="1">
      <alignment vertical="center" wrapText="1"/>
    </xf>
    <xf numFmtId="0" fontId="34" fillId="0" borderId="0" xfId="65" applyFont="1" applyAlignment="1">
      <alignment vertical="center"/>
    </xf>
    <xf numFmtId="0" fontId="28" fillId="0" borderId="0" xfId="0" applyFont="1" applyAlignment="1">
      <alignment horizontal="right" vertical="center"/>
    </xf>
    <xf numFmtId="0" fontId="28" fillId="0" borderId="0" xfId="0" applyFont="1" applyAlignment="1">
      <alignment horizontal="center" vertical="center"/>
    </xf>
    <xf numFmtId="0" fontId="28" fillId="0" borderId="9" xfId="0" applyFont="1" applyFill="1" applyBorder="1" applyAlignment="1">
      <alignment horizontal="center" vertical="center" wrapText="1"/>
    </xf>
    <xf numFmtId="0" fontId="28" fillId="0" borderId="9" xfId="0" applyFont="1" applyFill="1" applyBorder="1" applyAlignment="1">
      <alignment horizontal="center" vertical="center"/>
    </xf>
    <xf numFmtId="0" fontId="28" fillId="0" borderId="9" xfId="0" applyFont="1" applyFill="1" applyBorder="1" applyAlignment="1">
      <alignment horizontal="left" vertical="center" wrapText="1"/>
    </xf>
    <xf numFmtId="0" fontId="28" fillId="0" borderId="27" xfId="0" applyFont="1" applyFill="1" applyBorder="1" applyAlignment="1">
      <alignment horizontal="left" vertical="center" wrapText="1" indent="2"/>
    </xf>
    <xf numFmtId="0" fontId="28"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Font="1" applyBorder="1" applyAlignment="1">
      <alignment horizontal="center" vertical="center" wrapText="1"/>
    </xf>
    <xf numFmtId="0" fontId="32" fillId="0" borderId="19" xfId="65" applyFont="1" applyBorder="1" applyAlignment="1">
      <alignment vertical="center"/>
    </xf>
    <xf numFmtId="0" fontId="37" fillId="0" borderId="23" xfId="65" applyFont="1" applyBorder="1" applyAlignment="1">
      <alignment vertical="center"/>
    </xf>
    <xf numFmtId="0" fontId="37" fillId="0" borderId="19" xfId="65" applyFont="1" applyBorder="1" applyAlignment="1">
      <alignment vertical="center"/>
    </xf>
    <xf numFmtId="0" fontId="37" fillId="0" borderId="22" xfId="65" applyFont="1" applyBorder="1" applyAlignment="1">
      <alignment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wrapText="1" indent="2"/>
    </xf>
    <xf numFmtId="0" fontId="28" fillId="0" borderId="0" xfId="0" applyFont="1" applyFill="1" applyBorder="1" applyAlignment="1">
      <alignment horizontal="center" vertical="center"/>
    </xf>
    <xf numFmtId="4" fontId="28" fillId="0" borderId="0" xfId="0" applyNumberFormat="1" applyFont="1" applyFill="1" applyBorder="1" applyAlignment="1">
      <alignment horizontal="center" vertical="center"/>
    </xf>
    <xf numFmtId="4" fontId="28" fillId="0" borderId="0" xfId="0" applyNumberFormat="1" applyFont="1" applyFill="1" applyBorder="1" applyAlignment="1">
      <alignment vertical="center"/>
    </xf>
    <xf numFmtId="0" fontId="28" fillId="0" borderId="0" xfId="0" applyFont="1" applyBorder="1" applyAlignment="1">
      <alignment vertical="center"/>
    </xf>
    <xf numFmtId="4" fontId="28" fillId="0" borderId="0" xfId="0" applyNumberFormat="1" applyFont="1" applyAlignment="1">
      <alignment vertical="center"/>
    </xf>
    <xf numFmtId="0" fontId="28" fillId="11" borderId="9" xfId="0" applyFont="1" applyFill="1" applyBorder="1" applyAlignment="1">
      <alignment horizontal="center" vertical="center"/>
    </xf>
    <xf numFmtId="0" fontId="28" fillId="0" borderId="9" xfId="0" applyFont="1" applyBorder="1" applyAlignment="1">
      <alignment horizontal="center" vertical="center" wrapText="1"/>
    </xf>
    <xf numFmtId="0" fontId="2" fillId="0" borderId="9" xfId="0" applyFont="1" applyFill="1" applyBorder="1" applyAlignment="1">
      <alignment horizontal="center" vertical="center" wrapText="1"/>
    </xf>
    <xf numFmtId="0" fontId="32" fillId="0" borderId="26" xfId="65"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30" fillId="0" borderId="0" xfId="0" applyFont="1" applyAlignment="1">
      <alignment horizontal="center" vertical="center"/>
    </xf>
    <xf numFmtId="0" fontId="2" fillId="0" borderId="9" xfId="0" applyFont="1" applyBorder="1" applyAlignment="1">
      <alignment vertical="center"/>
    </xf>
    <xf numFmtId="49" fontId="2" fillId="0" borderId="9" xfId="0" applyNumberFormat="1" applyFont="1" applyBorder="1" applyAlignment="1">
      <alignment vertical="center" wrapText="1"/>
    </xf>
    <xf numFmtId="4" fontId="28" fillId="0" borderId="9" xfId="0" applyNumberFormat="1" applyFont="1" applyFill="1" applyBorder="1" applyAlignment="1">
      <alignment horizontal="right" vertical="center"/>
    </xf>
    <xf numFmtId="4" fontId="28" fillId="0" borderId="9" xfId="0" applyNumberFormat="1" applyFont="1" applyBorder="1" applyAlignment="1">
      <alignment horizontal="right" vertical="center"/>
    </xf>
    <xf numFmtId="2" fontId="28" fillId="0" borderId="9" xfId="0" applyNumberFormat="1" applyFont="1" applyBorder="1" applyAlignment="1">
      <alignment horizontal="right" vertical="center"/>
    </xf>
    <xf numFmtId="4" fontId="31" fillId="0" borderId="0" xfId="0" applyNumberFormat="1" applyFont="1" applyAlignment="1">
      <alignment horizontal="center" vertical="center" wrapText="1"/>
    </xf>
    <xf numFmtId="2" fontId="31" fillId="0" borderId="0" xfId="0" applyNumberFormat="1" applyFont="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Fill="1" applyAlignment="1">
      <alignment horizontal="center" vertical="center" wrapText="1"/>
    </xf>
    <xf numFmtId="0" fontId="30" fillId="0" borderId="16"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0" fillId="0" borderId="17" xfId="0" applyFont="1" applyBorder="1" applyAlignment="1">
      <alignment vertical="center" wrapText="1"/>
    </xf>
    <xf numFmtId="0" fontId="31" fillId="0" borderId="9" xfId="0" applyFont="1" applyBorder="1" applyAlignment="1">
      <alignment vertical="center" wrapText="1"/>
    </xf>
    <xf numFmtId="0" fontId="31" fillId="0" borderId="21" xfId="0" applyFont="1" applyBorder="1" applyAlignment="1">
      <alignment vertical="center" wrapText="1"/>
    </xf>
    <xf numFmtId="0" fontId="29" fillId="0" borderId="0" xfId="0" applyFont="1" applyBorder="1" applyAlignment="1">
      <alignment horizontal="center" vertical="center"/>
    </xf>
    <xf numFmtId="0" fontId="35" fillId="0" borderId="0" xfId="0" applyFont="1" applyBorder="1" applyAlignment="1">
      <alignment horizontal="center" vertical="center" wrapText="1"/>
    </xf>
    <xf numFmtId="0" fontId="30" fillId="0" borderId="0" xfId="0" applyFont="1" applyAlignment="1">
      <alignment horizontal="center" vertical="center"/>
    </xf>
    <xf numFmtId="0" fontId="28" fillId="0" borderId="0" xfId="0" applyFont="1" applyFill="1" applyAlignment="1">
      <alignment horizontal="left" vertical="center" wrapText="1"/>
    </xf>
    <xf numFmtId="0" fontId="28" fillId="0" borderId="9" xfId="0" applyFont="1" applyBorder="1" applyAlignment="1">
      <alignment horizontal="center" vertical="center" wrapText="1"/>
    </xf>
    <xf numFmtId="0" fontId="28" fillId="0" borderId="0" xfId="0" applyFont="1" applyFill="1" applyAlignment="1">
      <alignment horizontal="left" vertical="center"/>
    </xf>
    <xf numFmtId="0" fontId="29" fillId="0" borderId="12" xfId="0" applyFont="1" applyBorder="1" applyAlignment="1">
      <alignment horizontal="center" vertical="center" wrapText="1"/>
    </xf>
    <xf numFmtId="0" fontId="29" fillId="0" borderId="0" xfId="0" applyFont="1"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0"/>
  <tableStyles count="0" defaultTableStyle="TableStyleMedium2" defaultPivotStyle="PivotStyleLight16"/>
  <colors>
    <mruColors>
      <color rgb="FFCCFFCC"/>
      <color rgb="FF0000FF"/>
      <color rgb="FFCCFFFF"/>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theme" Target="theme/theme1.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0" Type="http://schemas.openxmlformats.org/officeDocument/2006/relationships/externalLink" Target="externalLinks/externalLink1.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3" name="shCalendar" hidden="1"/>
        <xdr:cNvGrpSpPr>
          <a:grpSpLocks/>
        </xdr:cNvGrpSpPr>
      </xdr:nvGrpSpPr>
      <xdr:grpSpPr bwMode="auto">
        <a:xfrm>
          <a:off x="9324975" y="3143250"/>
          <a:ext cx="190500" cy="193675"/>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63;&#1057;/&#1087;&#1088;&#1080;&#1083;&#1086;&#1078;&#1077;&#1085;&#1080;&#1077;_&#1080;&#1090;&#1086;&#10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7/&#1056;&#1077;&#1075;.%20&#1091;&#1088;&#1086;&#1074;&#1085;&#1080;%20(&#1090;&#1072;&#1088;&#1080;&#1092;&#1099;%20&#1063;&#1057;)/&#1055;&#1088;&#1080;&#1083;&#1086;&#1078;&#1077;&#1085;&#1080;&#1077;_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40;&#1088;&#1075;&#1072;&#1103;&#1096;&#1089;&#1082;&#1072;&#1103;%20&#1058;&#1069;&#1062;%20&#1073;&#1077;&#1079;%20&#1044;&#1055;&#1052;_&#1053;&#1042;_STAT.FUEL.GRES.2018(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40;&#1088;&#1075;&#1072;&#1103;&#1096;&#1089;&#1082;&#1072;&#1103;%20&#1058;&#1069;&#1062;%20&#1058;&#1043;4_&#1053;&#1042;_STAT.FUEL.GRES.2018(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58;&#1069;&#1062;-1%20&#1073;&#1077;&#1079;%20&#1044;&#1055;&#1052;_&#1053;&#1042;_STAT.FUEL.GRES.2018(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58;&#1069;&#1062;-1%20(&#1058;&#1043;-10,11)%20&#1053;&#1042;_STAT.FUEL.GRES.2018(v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58;&#1069;&#1062;-2_STAT.FUEL.GRES.2018%20(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58;&#1069;&#1062;-3%20&#1073;&#1077;&#1079;%20&#1044;&#1055;&#1052;_&#1053;&#1042;_STAT.FUEL.GRES.2018(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58;&#1069;&#1062;-3%20(&#1041;&#1051;3)%20&#1044;&#1055;&#1052;_STAT.FUEL.GRES.2018(v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43;&#1056;&#1069;&#1057;%20&#1041;&#1051;-1%20&#1044;&#1055;&#1052;_STAT.FUEL.GRES.2018(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43;&#1056;&#1069;&#1057;%20&#1041;&#1051;-2%20&#1044;&#1055;&#1052;_STAT.FUEL.GRES.2018(v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63;&#1077;&#1083;&#1103;&#1073;&#1080;&#1085;&#1089;&#1082;&#1072;&#1103;%20&#1043;&#1056;&#1069;&#1057;%20&#1041;&#1051;-3%20&#1053;&#1042;_STAT.FUEL.GRES.2018(v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58;&#1102;&#1084;&#1077;&#1085;&#1089;&#1082;&#1072;&#1103;%20&#1058;&#1069;&#1062;-1%20&#1073;&#1077;&#1079;%20&#1044;&#1055;&#1052;_&#1053;&#1042;_STAT.FUEL.GRES_2018(v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58;&#1102;&#1084;&#1077;&#1085;&#1089;&#1082;&#1072;&#1103;%20&#1058;&#1069;&#1062;-1%20&#1041;&#1051;-2%20%20&#1044;&#1055;&#1052;_STAT.FUEL.GRES.2018%20(v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58;&#1102;&#1084;&#1077;&#1085;&#1089;&#1082;&#1072;&#1103;%20&#1058;&#1069;&#1062;-2_STAT.FUEL.GRES_2018(v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53;&#1103;&#1075;&#1072;&#1085;&#1089;&#1082;&#1072;&#1103;%20&#1043;&#1056;&#1069;&#1057;%20&#1041;&#1051;-1%20&#1044;&#1055;&#1052;_STAT.FUEL.GRES.2018(v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53;&#1103;&#1075;&#1072;&#1085;&#1089;&#1082;&#1072;&#1103;%20&#1043;&#1056;&#1069;&#1057;%20&#1041;&#1051;-2%20&#1044;&#1055;&#1052;_STAT.FUEL.GRES.2018(v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60;&#1057;&#1058;%202018/STAT.FUEL.GRES/&#1054;&#1040;&#1054;%20&#1060;&#1086;&#1088;&#1090;&#1091;&#1084;_&#1053;&#1103;&#1075;&#1072;&#1085;&#1089;&#1082;&#1072;&#1103;%20&#1043;&#1056;&#1069;&#1057;%20&#1041;&#1051;-3%20&#1044;&#1055;&#1052;_STAT.FUEL.GRES.2018(v%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6"/>
      <sheetName val="Лист1"/>
    </sheetNames>
    <sheetDataSet>
      <sheetData sheetId="0">
        <row r="292">
          <cell r="D292">
            <v>764.36657513097009</v>
          </cell>
          <cell r="E292">
            <v>764.36657513097009</v>
          </cell>
          <cell r="F292">
            <v>764.36657513097009</v>
          </cell>
          <cell r="G292">
            <v>757.48386413024707</v>
          </cell>
          <cell r="H292">
            <v>764.36657513097009</v>
          </cell>
          <cell r="I292">
            <v>764.36657513097009</v>
          </cell>
          <cell r="J292">
            <v>775.89854870584111</v>
          </cell>
          <cell r="K292">
            <v>775.89854870584111</v>
          </cell>
          <cell r="L292">
            <v>775.89854870584111</v>
          </cell>
          <cell r="M292">
            <v>768.91199846885866</v>
          </cell>
          <cell r="N292">
            <v>775.89854870584111</v>
          </cell>
          <cell r="O292">
            <v>775.89854870584111</v>
          </cell>
        </row>
        <row r="293">
          <cell r="D293">
            <v>741.6944817128682</v>
          </cell>
          <cell r="E293">
            <v>741.6944817128682</v>
          </cell>
          <cell r="F293">
            <v>741.6944817128682</v>
          </cell>
          <cell r="G293">
            <v>741.6944817128682</v>
          </cell>
          <cell r="H293">
            <v>741.6944817128682</v>
          </cell>
          <cell r="I293">
            <v>741.6944817128682</v>
          </cell>
          <cell r="J293">
            <v>791.89820659320264</v>
          </cell>
          <cell r="K293">
            <v>791.89820659320264</v>
          </cell>
          <cell r="L293">
            <v>791.89820659320264</v>
          </cell>
          <cell r="M293">
            <v>791.89820659320264</v>
          </cell>
          <cell r="N293">
            <v>791.89820659320264</v>
          </cell>
          <cell r="O293">
            <v>791.89820659320264</v>
          </cell>
        </row>
        <row r="294">
          <cell r="D294">
            <v>740.95031823846853</v>
          </cell>
          <cell r="E294">
            <v>740.95031823846853</v>
          </cell>
          <cell r="F294">
            <v>740.95031823846853</v>
          </cell>
          <cell r="G294">
            <v>725.66642711709903</v>
          </cell>
          <cell r="H294">
            <v>740.95031823846853</v>
          </cell>
          <cell r="I294">
            <v>740.95031823846853</v>
          </cell>
          <cell r="J294">
            <v>741.31713109025975</v>
          </cell>
          <cell r="K294">
            <v>741.31713109025975</v>
          </cell>
          <cell r="L294">
            <v>741.31713109025975</v>
          </cell>
          <cell r="M294">
            <v>740.95031823846853</v>
          </cell>
          <cell r="N294">
            <v>741.31713109025975</v>
          </cell>
          <cell r="O294">
            <v>741.31713109025975</v>
          </cell>
        </row>
        <row r="295">
          <cell r="D295">
            <v>638.67698630959501</v>
          </cell>
          <cell r="E295">
            <v>638.67698630959501</v>
          </cell>
          <cell r="F295">
            <v>638.67698630959501</v>
          </cell>
          <cell r="G295">
            <v>638.67698630959501</v>
          </cell>
          <cell r="H295">
            <v>638.67698630959501</v>
          </cell>
          <cell r="I295">
            <v>638.67698630959501</v>
          </cell>
          <cell r="J295">
            <v>640.40674517997559</v>
          </cell>
          <cell r="K295">
            <v>640.40674517997559</v>
          </cell>
          <cell r="L295">
            <v>640.40674517997559</v>
          </cell>
          <cell r="M295">
            <v>640.40674517997559</v>
          </cell>
          <cell r="N295">
            <v>640.40674517997559</v>
          </cell>
          <cell r="O295">
            <v>640.40674517997559</v>
          </cell>
        </row>
        <row r="296">
          <cell r="D296">
            <v>610.74480774503218</v>
          </cell>
          <cell r="E296">
            <v>610.74480774503218</v>
          </cell>
          <cell r="F296">
            <v>610.18134207537582</v>
          </cell>
          <cell r="G296">
            <v>608.74237423008469</v>
          </cell>
          <cell r="H296">
            <v>608.83041893083578</v>
          </cell>
          <cell r="I296">
            <v>604.09568898692032</v>
          </cell>
          <cell r="J296">
            <v>610.74480774503218</v>
          </cell>
          <cell r="K296">
            <v>610.74480774503218</v>
          </cell>
          <cell r="L296">
            <v>610.18134207537582</v>
          </cell>
          <cell r="M296">
            <v>608.74237423008469</v>
          </cell>
          <cell r="N296">
            <v>608.83041893083578</v>
          </cell>
          <cell r="O296">
            <v>604.09568898692032</v>
          </cell>
        </row>
        <row r="297">
          <cell r="D297">
            <v>638.67698630959455</v>
          </cell>
          <cell r="E297">
            <v>638.67698630959455</v>
          </cell>
          <cell r="F297">
            <v>638.67698630959455</v>
          </cell>
          <cell r="G297">
            <v>638.67698630959455</v>
          </cell>
          <cell r="H297">
            <v>638.67698630959455</v>
          </cell>
          <cell r="I297">
            <v>638.67698630959455</v>
          </cell>
          <cell r="J297">
            <v>638.67698630959455</v>
          </cell>
          <cell r="K297">
            <v>638.67698630959455</v>
          </cell>
          <cell r="L297">
            <v>638.67698630959455</v>
          </cell>
          <cell r="M297">
            <v>638.67698630959455</v>
          </cell>
          <cell r="N297">
            <v>638.67698630959455</v>
          </cell>
          <cell r="O297">
            <v>638.67698630959455</v>
          </cell>
        </row>
        <row r="298">
          <cell r="D298">
            <v>1009.9153064796029</v>
          </cell>
          <cell r="E298">
            <v>1009.9153064796029</v>
          </cell>
          <cell r="F298">
            <v>1009.9153064796029</v>
          </cell>
          <cell r="G298">
            <v>1009.9153064796029</v>
          </cell>
          <cell r="H298">
            <v>1006.2983604091424</v>
          </cell>
          <cell r="I298">
            <v>1009.9153064796029</v>
          </cell>
          <cell r="J298">
            <v>1085.4869427249384</v>
          </cell>
          <cell r="K298">
            <v>1085.4869427249384</v>
          </cell>
          <cell r="L298">
            <v>1085.4869427249384</v>
          </cell>
          <cell r="M298">
            <v>1085.4869427249384</v>
          </cell>
          <cell r="N298">
            <v>1081.5993417480693</v>
          </cell>
          <cell r="O298">
            <v>1085.4869427249384</v>
          </cell>
        </row>
        <row r="299">
          <cell r="D299">
            <v>1223.5628122849048</v>
          </cell>
          <cell r="E299">
            <v>1223.5628122849048</v>
          </cell>
          <cell r="F299">
            <v>1223.5628122849048</v>
          </cell>
          <cell r="G299">
            <v>1223.5628122849048</v>
          </cell>
          <cell r="H299">
            <v>1223.5628122849048</v>
          </cell>
          <cell r="I299">
            <v>1223.5628122849048</v>
          </cell>
          <cell r="J299">
            <v>1248.034068530603</v>
          </cell>
          <cell r="K299">
            <v>1248.034068530603</v>
          </cell>
          <cell r="L299">
            <v>1248.034068530603</v>
          </cell>
          <cell r="M299">
            <v>1248.034068530603</v>
          </cell>
          <cell r="N299">
            <v>1248.034068530603</v>
          </cell>
          <cell r="O299">
            <v>1248.034068530603</v>
          </cell>
        </row>
        <row r="301">
          <cell r="D301">
            <v>831.66094434333513</v>
          </cell>
          <cell r="E301">
            <v>831.66094434333513</v>
          </cell>
          <cell r="F301">
            <v>831.66094434333513</v>
          </cell>
          <cell r="G301">
            <v>831.66094434333513</v>
          </cell>
          <cell r="H301">
            <v>831.66094434333513</v>
          </cell>
          <cell r="I301">
            <v>831.66094434333513</v>
          </cell>
          <cell r="J301">
            <v>831.66094434333513</v>
          </cell>
          <cell r="K301">
            <v>831.66094434333513</v>
          </cell>
          <cell r="L301">
            <v>831.66094434333513</v>
          </cell>
          <cell r="M301">
            <v>831.66094434333513</v>
          </cell>
          <cell r="N301">
            <v>831.66094434333513</v>
          </cell>
          <cell r="O301">
            <v>831.66094434333513</v>
          </cell>
        </row>
        <row r="302">
          <cell r="D302">
            <v>831.66094434333513</v>
          </cell>
          <cell r="E302">
            <v>831.66094434333513</v>
          </cell>
          <cell r="F302">
            <v>831.66094434333513</v>
          </cell>
          <cell r="G302">
            <v>831.66094434333513</v>
          </cell>
          <cell r="H302">
            <v>831.66094434333513</v>
          </cell>
          <cell r="I302">
            <v>831.66094434333513</v>
          </cell>
          <cell r="J302">
            <v>831.66094434333513</v>
          </cell>
          <cell r="K302">
            <v>831.66094434333513</v>
          </cell>
          <cell r="L302">
            <v>831.66094434333513</v>
          </cell>
          <cell r="M302">
            <v>831.66094434333513</v>
          </cell>
          <cell r="N302">
            <v>831.66094434333513</v>
          </cell>
          <cell r="O302">
            <v>831.66094434333513</v>
          </cell>
        </row>
        <row r="303">
          <cell r="D303">
            <v>1146.5256228567232</v>
          </cell>
          <cell r="E303">
            <v>1146.5256228567232</v>
          </cell>
          <cell r="F303">
            <v>1146.5256228567232</v>
          </cell>
          <cell r="G303">
            <v>1146.5256228567232</v>
          </cell>
          <cell r="H303">
            <v>1129.8173680763782</v>
          </cell>
          <cell r="I303">
            <v>1146.5256228567232</v>
          </cell>
          <cell r="J303">
            <v>1292.5615460831873</v>
          </cell>
          <cell r="K303">
            <v>1292.5615460831873</v>
          </cell>
          <cell r="L303">
            <v>1292.5615460831873</v>
          </cell>
          <cell r="M303">
            <v>1292.5615460831873</v>
          </cell>
          <cell r="N303">
            <v>1273.7251178336171</v>
          </cell>
          <cell r="O303">
            <v>1292.5615460831873</v>
          </cell>
        </row>
        <row r="304">
          <cell r="D304">
            <v>880.69246807285037</v>
          </cell>
          <cell r="E304">
            <v>880.69246807285037</v>
          </cell>
          <cell r="F304">
            <v>880.69246807285037</v>
          </cell>
          <cell r="G304">
            <v>880.69246807285037</v>
          </cell>
          <cell r="H304">
            <v>880.02068865853903</v>
          </cell>
          <cell r="I304">
            <v>880.69246807285037</v>
          </cell>
          <cell r="J304">
            <v>954.26919082798179</v>
          </cell>
          <cell r="K304">
            <v>954.26919082798179</v>
          </cell>
          <cell r="L304">
            <v>954.26919082798179</v>
          </cell>
          <cell r="M304">
            <v>954.26919082798179</v>
          </cell>
          <cell r="N304">
            <v>953.54128815894614</v>
          </cell>
          <cell r="O304">
            <v>954.26919082798179</v>
          </cell>
        </row>
        <row r="305">
          <cell r="D305">
            <v>916.68381417702039</v>
          </cell>
          <cell r="E305">
            <v>916.68381417702039</v>
          </cell>
          <cell r="F305">
            <v>916.68381417702039</v>
          </cell>
          <cell r="G305">
            <v>916.68381417702039</v>
          </cell>
          <cell r="H305">
            <v>875.01021864041286</v>
          </cell>
          <cell r="I305">
            <v>859.89889676760697</v>
          </cell>
          <cell r="J305">
            <v>916.68381417702039</v>
          </cell>
          <cell r="K305">
            <v>916.68381417702039</v>
          </cell>
          <cell r="L305">
            <v>916.68381417702039</v>
          </cell>
          <cell r="M305">
            <v>916.68381417702039</v>
          </cell>
          <cell r="N305">
            <v>875.01021864041286</v>
          </cell>
          <cell r="O305">
            <v>859.89889676760697</v>
          </cell>
        </row>
        <row r="306">
          <cell r="D306">
            <v>738.13195452583409</v>
          </cell>
          <cell r="E306">
            <v>738.13195452583409</v>
          </cell>
          <cell r="F306">
            <v>738.13195452583409</v>
          </cell>
          <cell r="G306">
            <v>738.13195452583409</v>
          </cell>
          <cell r="H306">
            <v>738.13195452583409</v>
          </cell>
          <cell r="I306">
            <v>738.13195452583409</v>
          </cell>
          <cell r="J306">
            <v>738.71803601560077</v>
          </cell>
          <cell r="K306">
            <v>738.71803601560077</v>
          </cell>
          <cell r="L306">
            <v>738.71803601560077</v>
          </cell>
          <cell r="M306">
            <v>738.71803601560077</v>
          </cell>
          <cell r="N306">
            <v>738.71803601560077</v>
          </cell>
          <cell r="O306">
            <v>738.71803601560077</v>
          </cell>
        </row>
        <row r="307">
          <cell r="D307">
            <v>762.23207823794701</v>
          </cell>
          <cell r="E307">
            <v>762.23207823794701</v>
          </cell>
          <cell r="F307">
            <v>762.23207823794701</v>
          </cell>
          <cell r="G307">
            <v>762.23207823794701</v>
          </cell>
          <cell r="H307">
            <v>757.98431200345078</v>
          </cell>
          <cell r="I307">
            <v>762.23207823794701</v>
          </cell>
          <cell r="J307">
            <v>784.30137257806598</v>
          </cell>
          <cell r="K307">
            <v>784.30137257806598</v>
          </cell>
          <cell r="L307">
            <v>784.30137257806598</v>
          </cell>
          <cell r="M307">
            <v>784.30137257806598</v>
          </cell>
          <cell r="N307">
            <v>779.93061860008106</v>
          </cell>
          <cell r="O307">
            <v>784.30137257806598</v>
          </cell>
        </row>
        <row r="308">
          <cell r="D308">
            <v>839.38633098807009</v>
          </cell>
          <cell r="E308">
            <v>839.38633098807009</v>
          </cell>
          <cell r="F308">
            <v>839.38633098807009</v>
          </cell>
          <cell r="G308">
            <v>839.38633098807009</v>
          </cell>
          <cell r="H308">
            <v>839.38633098807009</v>
          </cell>
          <cell r="I308">
            <v>839.38633098807009</v>
          </cell>
          <cell r="J308">
            <v>839.38633098807009</v>
          </cell>
          <cell r="K308">
            <v>839.38633098807009</v>
          </cell>
          <cell r="L308">
            <v>839.38633098807009</v>
          </cell>
          <cell r="M308">
            <v>839.38633098807009</v>
          </cell>
          <cell r="N308">
            <v>839.38633098807009</v>
          </cell>
          <cell r="O308">
            <v>839.38633098807009</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7"/>
    </sheetNames>
    <sheetDataSet>
      <sheetData sheetId="0">
        <row r="296">
          <cell r="D296">
            <v>775.89854870584111</v>
          </cell>
          <cell r="E296">
            <v>775.89854870584111</v>
          </cell>
          <cell r="F296">
            <v>775.89854870584111</v>
          </cell>
          <cell r="G296">
            <v>768.91199846885866</v>
          </cell>
          <cell r="H296">
            <v>775.89854870584111</v>
          </cell>
          <cell r="I296">
            <v>775.89854870584111</v>
          </cell>
          <cell r="J296">
            <v>792.33084684599203</v>
          </cell>
          <cell r="K296">
            <v>792.33084684599203</v>
          </cell>
          <cell r="L296">
            <v>792.33084684599203</v>
          </cell>
          <cell r="M296">
            <v>785.19633257858743</v>
          </cell>
          <cell r="N296">
            <v>792.33084684599203</v>
          </cell>
          <cell r="O296">
            <v>792.33084684599203</v>
          </cell>
        </row>
        <row r="297">
          <cell r="D297">
            <v>791.89820659320264</v>
          </cell>
          <cell r="E297">
            <v>791.89820659320264</v>
          </cell>
          <cell r="F297">
            <v>791.89820659320264</v>
          </cell>
          <cell r="G297">
            <v>791.89820659320264</v>
          </cell>
          <cell r="H297">
            <v>791.89820659320264</v>
          </cell>
          <cell r="I297">
            <v>791.89820659320264</v>
          </cell>
          <cell r="J297">
            <v>808.04379219979694</v>
          </cell>
          <cell r="K297">
            <v>808.04379219979694</v>
          </cell>
          <cell r="L297">
            <v>808.04379219979694</v>
          </cell>
          <cell r="M297">
            <v>808.04379219979694</v>
          </cell>
          <cell r="N297">
            <v>808.04379219979694</v>
          </cell>
          <cell r="O297">
            <v>808.04379219979694</v>
          </cell>
        </row>
        <row r="298">
          <cell r="D298">
            <v>741.31713109025975</v>
          </cell>
          <cell r="E298">
            <v>741.31713109025975</v>
          </cell>
          <cell r="F298">
            <v>741.31713109025975</v>
          </cell>
          <cell r="G298">
            <v>740.95031823846853</v>
          </cell>
          <cell r="H298">
            <v>741.31713109025975</v>
          </cell>
          <cell r="I298">
            <v>741.31713109025975</v>
          </cell>
          <cell r="J298">
            <v>757.81832744008318</v>
          </cell>
          <cell r="K298">
            <v>757.81832744008318</v>
          </cell>
          <cell r="L298">
            <v>757.81832744008318</v>
          </cell>
          <cell r="M298">
            <v>757.44334959299204</v>
          </cell>
          <cell r="N298">
            <v>757.81832744008318</v>
          </cell>
          <cell r="O298">
            <v>757.81832744008318</v>
          </cell>
        </row>
        <row r="299">
          <cell r="D299">
            <v>640.40674517997559</v>
          </cell>
          <cell r="E299">
            <v>640.40674517997559</v>
          </cell>
          <cell r="F299">
            <v>640.40674517997559</v>
          </cell>
          <cell r="G299">
            <v>640.40674517997559</v>
          </cell>
          <cell r="H299">
            <v>640.40674517997559</v>
          </cell>
          <cell r="I299">
            <v>640.40674517997559</v>
          </cell>
          <cell r="J299">
            <v>652.06728424490768</v>
          </cell>
          <cell r="K299">
            <v>652.06728424490768</v>
          </cell>
          <cell r="L299">
            <v>652.06728424490768</v>
          </cell>
          <cell r="M299">
            <v>652.06728424490768</v>
          </cell>
          <cell r="N299">
            <v>652.06728424490768</v>
          </cell>
          <cell r="O299">
            <v>652.06728424490768</v>
          </cell>
        </row>
        <row r="300">
          <cell r="D300">
            <v>604.09568898692032</v>
          </cell>
          <cell r="E300">
            <v>604.09568898692032</v>
          </cell>
          <cell r="F300">
            <v>604.09568898692032</v>
          </cell>
          <cell r="G300">
            <v>604.09568898692032</v>
          </cell>
          <cell r="H300">
            <v>604.09568898692032</v>
          </cell>
          <cell r="I300">
            <v>604.09568898692032</v>
          </cell>
          <cell r="J300">
            <v>624.13228580950761</v>
          </cell>
          <cell r="K300">
            <v>624.13228580950761</v>
          </cell>
          <cell r="L300">
            <v>623.55646901676846</v>
          </cell>
          <cell r="M300">
            <v>622.08595910968654</v>
          </cell>
          <cell r="N300">
            <v>622.17593374334092</v>
          </cell>
          <cell r="O300">
            <v>617.33741889210967</v>
          </cell>
        </row>
        <row r="301">
          <cell r="D301">
            <v>638.67698630959455</v>
          </cell>
          <cell r="E301">
            <v>638.67698630959455</v>
          </cell>
          <cell r="F301">
            <v>638.67698630959455</v>
          </cell>
          <cell r="G301">
            <v>638.67698630959455</v>
          </cell>
          <cell r="H301">
            <v>638.67698630959455</v>
          </cell>
          <cell r="I301">
            <v>638.67698630959455</v>
          </cell>
          <cell r="J301">
            <v>650.2870871730006</v>
          </cell>
          <cell r="K301">
            <v>650.2870871730006</v>
          </cell>
          <cell r="L301">
            <v>650.2870871730006</v>
          </cell>
          <cell r="M301">
            <v>650.2870871730006</v>
          </cell>
          <cell r="N301">
            <v>650.2870871730006</v>
          </cell>
          <cell r="O301">
            <v>650.2870871730006</v>
          </cell>
        </row>
        <row r="302">
          <cell r="D302">
            <v>1085.4869427249384</v>
          </cell>
          <cell r="E302">
            <v>1085.4869427249384</v>
          </cell>
          <cell r="F302">
            <v>1085.4869427249384</v>
          </cell>
          <cell r="G302">
            <v>1085.4869427249384</v>
          </cell>
          <cell r="H302">
            <v>1081.5993417480693</v>
          </cell>
          <cell r="I302">
            <v>1085.4869427249384</v>
          </cell>
          <cell r="J302">
            <v>1114.7178850369576</v>
          </cell>
          <cell r="K302">
            <v>1114.7178850369576</v>
          </cell>
          <cell r="L302">
            <v>1114.7178850369576</v>
          </cell>
          <cell r="M302">
            <v>1114.7178850369576</v>
          </cell>
          <cell r="N302">
            <v>1110.7255953389126</v>
          </cell>
          <cell r="O302">
            <v>1114.7178850369576</v>
          </cell>
        </row>
        <row r="303">
          <cell r="D303">
            <v>1248.034068530603</v>
          </cell>
          <cell r="E303">
            <v>1248.034068530603</v>
          </cell>
          <cell r="F303">
            <v>1248.034068530603</v>
          </cell>
          <cell r="G303">
            <v>1248.034068530603</v>
          </cell>
          <cell r="H303">
            <v>1248.034068530603</v>
          </cell>
          <cell r="I303">
            <v>1248.034068530603</v>
          </cell>
          <cell r="J303">
            <v>1248.034068530603</v>
          </cell>
          <cell r="K303">
            <v>1248.034068530603</v>
          </cell>
          <cell r="L303">
            <v>1248.034068530603</v>
          </cell>
          <cell r="M303">
            <v>1248.034068530603</v>
          </cell>
          <cell r="N303">
            <v>1248.034068530603</v>
          </cell>
          <cell r="O303">
            <v>1248.034068530603</v>
          </cell>
        </row>
        <row r="305">
          <cell r="D305">
            <v>831.66094434333513</v>
          </cell>
          <cell r="E305">
            <v>831.66094434333513</v>
          </cell>
          <cell r="F305">
            <v>831.66094434333513</v>
          </cell>
          <cell r="G305">
            <v>831.66094434333513</v>
          </cell>
          <cell r="H305">
            <v>831.66094434333513</v>
          </cell>
          <cell r="I305">
            <v>831.66094434333513</v>
          </cell>
          <cell r="J305">
            <v>848.0270191134349</v>
          </cell>
          <cell r="K305">
            <v>848.0270191134349</v>
          </cell>
          <cell r="L305">
            <v>848.0270191134349</v>
          </cell>
          <cell r="M305">
            <v>848.0270191134349</v>
          </cell>
          <cell r="N305">
            <v>848.0270191134349</v>
          </cell>
          <cell r="O305">
            <v>848.0270191134349</v>
          </cell>
        </row>
        <row r="306">
          <cell r="D306">
            <v>831.54</v>
          </cell>
          <cell r="E306">
            <v>831.54</v>
          </cell>
          <cell r="F306">
            <v>831.54</v>
          </cell>
          <cell r="G306">
            <v>831.54</v>
          </cell>
          <cell r="H306">
            <v>831.54</v>
          </cell>
          <cell r="I306">
            <v>831.54</v>
          </cell>
          <cell r="J306">
            <v>863.62283590761695</v>
          </cell>
          <cell r="K306">
            <v>863.62283590761695</v>
          </cell>
          <cell r="L306">
            <v>863.62283590761695</v>
          </cell>
          <cell r="M306">
            <v>863.62283590761695</v>
          </cell>
          <cell r="N306">
            <v>863.62283590761695</v>
          </cell>
          <cell r="O306">
            <v>863.62283590761695</v>
          </cell>
        </row>
        <row r="307">
          <cell r="D307">
            <v>1292.5615460831873</v>
          </cell>
          <cell r="E307">
            <v>1292.5615460831873</v>
          </cell>
          <cell r="F307">
            <v>1292.5615460831873</v>
          </cell>
          <cell r="G307">
            <v>1292.5615460831873</v>
          </cell>
          <cell r="H307">
            <v>1273.7251178336171</v>
          </cell>
          <cell r="I307">
            <v>1292.5615460831873</v>
          </cell>
          <cell r="J307">
            <v>1322.943048782166</v>
          </cell>
          <cell r="K307">
            <v>1322.943048782166</v>
          </cell>
          <cell r="L307">
            <v>1322.943048782166</v>
          </cell>
          <cell r="M307">
            <v>1322.943048782166</v>
          </cell>
          <cell r="N307">
            <v>1303.6638725664061</v>
          </cell>
          <cell r="O307">
            <v>1322.943048782166</v>
          </cell>
        </row>
        <row r="308">
          <cell r="D308">
            <v>954.26919082798179</v>
          </cell>
          <cell r="E308">
            <v>954.26919082798179</v>
          </cell>
          <cell r="F308">
            <v>954.26919082798179</v>
          </cell>
          <cell r="G308">
            <v>954.26919082798179</v>
          </cell>
          <cell r="H308">
            <v>953.54128815894614</v>
          </cell>
          <cell r="I308">
            <v>954.26919082798179</v>
          </cell>
          <cell r="J308">
            <v>973.16021019997527</v>
          </cell>
          <cell r="K308">
            <v>973.16021019997527</v>
          </cell>
          <cell r="L308">
            <v>973.16021019997527</v>
          </cell>
          <cell r="M308">
            <v>973.16021019997527</v>
          </cell>
          <cell r="N308">
            <v>972.41789773593223</v>
          </cell>
          <cell r="O308">
            <v>973.16021019997527</v>
          </cell>
        </row>
        <row r="309">
          <cell r="D309">
            <v>859.89889676760697</v>
          </cell>
          <cell r="E309">
            <v>859.89889676760697</v>
          </cell>
          <cell r="F309">
            <v>859.89889676760697</v>
          </cell>
          <cell r="G309">
            <v>859.89889676760697</v>
          </cell>
          <cell r="H309">
            <v>859.89889676760697</v>
          </cell>
          <cell r="I309">
            <v>859.89889676760697</v>
          </cell>
          <cell r="J309">
            <v>936.7658006396772</v>
          </cell>
          <cell r="K309">
            <v>936.7658006396772</v>
          </cell>
          <cell r="L309">
            <v>936.7658006396772</v>
          </cell>
          <cell r="M309">
            <v>936.7658006396772</v>
          </cell>
          <cell r="N309">
            <v>894.17925281955218</v>
          </cell>
          <cell r="O309">
            <v>878.7368840180352</v>
          </cell>
        </row>
        <row r="310">
          <cell r="D310">
            <v>738.71803601560077</v>
          </cell>
          <cell r="E310">
            <v>738.71803601560077</v>
          </cell>
          <cell r="F310">
            <v>738.71803601560077</v>
          </cell>
          <cell r="G310">
            <v>738.71803601560077</v>
          </cell>
          <cell r="H310">
            <v>738.71803601560077</v>
          </cell>
          <cell r="I310">
            <v>738.71803601560077</v>
          </cell>
          <cell r="J310">
            <v>754.1940023949644</v>
          </cell>
          <cell r="K310">
            <v>754.1940023949644</v>
          </cell>
          <cell r="L310">
            <v>754.1940023949644</v>
          </cell>
          <cell r="M310">
            <v>754.1940023949644</v>
          </cell>
          <cell r="N310">
            <v>754.1940023949644</v>
          </cell>
          <cell r="O310">
            <v>754.1940023949644</v>
          </cell>
        </row>
        <row r="311">
          <cell r="D311">
            <v>784.30137257806598</v>
          </cell>
          <cell r="E311">
            <v>784.30137257806598</v>
          </cell>
          <cell r="F311">
            <v>784.30137257806598</v>
          </cell>
          <cell r="G311">
            <v>784.30137257806598</v>
          </cell>
          <cell r="H311">
            <v>779.93061860008106</v>
          </cell>
          <cell r="I311">
            <v>784.30137257806598</v>
          </cell>
          <cell r="J311">
            <v>799.95052267037113</v>
          </cell>
          <cell r="K311">
            <v>799.95052267037113</v>
          </cell>
          <cell r="L311">
            <v>799.95052267037113</v>
          </cell>
          <cell r="M311">
            <v>799.95052267037113</v>
          </cell>
          <cell r="N311">
            <v>795.49255912294075</v>
          </cell>
          <cell r="O311">
            <v>799.95052267037113</v>
          </cell>
        </row>
        <row r="312">
          <cell r="D312">
            <v>839.38633098807009</v>
          </cell>
          <cell r="E312">
            <v>839.38633098807009</v>
          </cell>
          <cell r="F312">
            <v>839.38633098807009</v>
          </cell>
          <cell r="G312">
            <v>839.38633098807009</v>
          </cell>
          <cell r="H312">
            <v>839.38633098807009</v>
          </cell>
          <cell r="I312">
            <v>839.38633098807009</v>
          </cell>
          <cell r="J312">
            <v>839.38633098807009</v>
          </cell>
          <cell r="K312">
            <v>839.38633098807009</v>
          </cell>
          <cell r="L312">
            <v>839.38633098807009</v>
          </cell>
          <cell r="M312">
            <v>839.38633098807009</v>
          </cell>
          <cell r="N312">
            <v>839.38633098807009</v>
          </cell>
          <cell r="O312">
            <v>839.38633098807009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214">
          <cell r="R214">
            <v>1265.9036078104511</v>
          </cell>
          <cell r="X214">
            <v>1264.8023223076864</v>
          </cell>
          <cell r="AD214">
            <v>1262.0612379049912</v>
          </cell>
          <cell r="AJ214">
            <v>1265.3329346133721</v>
          </cell>
          <cell r="AP214">
            <v>1267.2582377834794</v>
          </cell>
          <cell r="AV214">
            <v>1279.3146731635729</v>
          </cell>
          <cell r="BB214">
            <v>1321.8415137958345</v>
          </cell>
          <cell r="BH214">
            <v>1324.081009895631</v>
          </cell>
          <cell r="BN214">
            <v>1306.8775156619845</v>
          </cell>
          <cell r="BT214">
            <v>1305.7280032320714</v>
          </cell>
          <cell r="BZ214">
            <v>1303.5081041586295</v>
          </cell>
          <cell r="CF214">
            <v>1303.7801295425809</v>
          </cell>
        </row>
        <row r="252">
          <cell r="R252">
            <v>1355.5938603571828</v>
          </cell>
          <cell r="X252">
            <v>1354.4154848692244</v>
          </cell>
          <cell r="AD252">
            <v>1351.4825245583406</v>
          </cell>
          <cell r="AJ252">
            <v>1354.9832400363082</v>
          </cell>
          <cell r="AP252">
            <v>1357.0433144283231</v>
          </cell>
          <cell r="AV252">
            <v>1369.9437002850232</v>
          </cell>
          <cell r="BB252">
            <v>1415.501269761543</v>
          </cell>
          <cell r="BH252">
            <v>1417.8975305883253</v>
          </cell>
          <cell r="BN252">
            <v>1399.4897917583235</v>
          </cell>
          <cell r="BT252">
            <v>1398.2598134583166</v>
          </cell>
          <cell r="BZ252">
            <v>1395.8845214497337</v>
          </cell>
          <cell r="CF252">
            <v>1396.1755886105616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1247.3976219487656</v>
          </cell>
          <cell r="X170">
            <v>1247.3976219487654</v>
          </cell>
          <cell r="AD170">
            <v>1247.3976219487658</v>
          </cell>
          <cell r="AJ170">
            <v>1247.3976219487656</v>
          </cell>
          <cell r="AP170">
            <v>1247.3976219487658</v>
          </cell>
          <cell r="AV170">
            <v>1247.3976219487656</v>
          </cell>
          <cell r="BB170">
            <v>1289.8076782348539</v>
          </cell>
          <cell r="BH170">
            <v>1289.8076782348539</v>
          </cell>
          <cell r="BN170">
            <v>1289.8076782348537</v>
          </cell>
          <cell r="BT170">
            <v>1289.8076782348539</v>
          </cell>
          <cell r="BZ170">
            <v>1289.8076782348539</v>
          </cell>
          <cell r="CF170">
            <v>1289.8076782348537</v>
          </cell>
        </row>
        <row r="200">
          <cell r="R200">
            <v>1335.7924554851793</v>
          </cell>
          <cell r="X200">
            <v>1335.7924554851791</v>
          </cell>
          <cell r="AD200">
            <v>1335.7924554851795</v>
          </cell>
          <cell r="AJ200">
            <v>1335.7924554851793</v>
          </cell>
          <cell r="AP200">
            <v>1335.7924554851795</v>
          </cell>
          <cell r="AV200">
            <v>1335.7924554851793</v>
          </cell>
          <cell r="BB200">
            <v>1381.2250657112938</v>
          </cell>
          <cell r="BH200">
            <v>1381.2250657112938</v>
          </cell>
          <cell r="BN200">
            <v>1381.2250657112936</v>
          </cell>
          <cell r="BT200">
            <v>1381.2250657112938</v>
          </cell>
          <cell r="BZ200">
            <v>1381.2250657112938</v>
          </cell>
          <cell r="CF200">
            <v>1381.2250657112936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635.57562690603527</v>
          </cell>
          <cell r="X170">
            <v>635.39217015045256</v>
          </cell>
          <cell r="AD170">
            <v>635.10086777760569</v>
          </cell>
          <cell r="AJ170">
            <v>639.16571469247174</v>
          </cell>
          <cell r="AP170">
            <v>644.32619339471</v>
          </cell>
          <cell r="AV170">
            <v>648.02802928078904</v>
          </cell>
          <cell r="BB170">
            <v>678.221149476655</v>
          </cell>
          <cell r="BH170">
            <v>664.61179842974752</v>
          </cell>
          <cell r="BN170">
            <v>662.59945380663919</v>
          </cell>
          <cell r="BT170">
            <v>659.86669532747965</v>
          </cell>
          <cell r="BZ170">
            <v>656.56732729027965</v>
          </cell>
          <cell r="CF170">
            <v>657.15885074543064</v>
          </cell>
        </row>
        <row r="200">
          <cell r="R200">
            <v>681.14292078945778</v>
          </cell>
          <cell r="X200">
            <v>680.94662206098428</v>
          </cell>
          <cell r="AD200">
            <v>680.63492852203808</v>
          </cell>
          <cell r="AJ200">
            <v>684.98431472094478</v>
          </cell>
          <cell r="AP200">
            <v>690.50602693233975</v>
          </cell>
          <cell r="AV200">
            <v>694.46699133044433</v>
          </cell>
          <cell r="BB200">
            <v>726.82747994002091</v>
          </cell>
          <cell r="BH200">
            <v>712.26547431982988</v>
          </cell>
          <cell r="BN200">
            <v>710.11226557310397</v>
          </cell>
          <cell r="BT200">
            <v>707.18821400040326</v>
          </cell>
          <cell r="BZ200">
            <v>703.65789020059924</v>
          </cell>
          <cell r="CF200">
            <v>704.29082029761082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950.27809334138578</v>
          </cell>
          <cell r="X170">
            <v>950.45705254247662</v>
          </cell>
          <cell r="AD170">
            <v>951.19361827613182</v>
          </cell>
          <cell r="AJ170">
            <v>951.68506091856671</v>
          </cell>
          <cell r="AP170">
            <v>948.09206300313986</v>
          </cell>
          <cell r="AV170">
            <v>949.81900152006585</v>
          </cell>
          <cell r="BB170">
            <v>980.87328313335649</v>
          </cell>
          <cell r="BH170">
            <v>980.30928238263459</v>
          </cell>
          <cell r="BN170">
            <v>980.80460543257198</v>
          </cell>
          <cell r="BT170">
            <v>983.31405940558454</v>
          </cell>
          <cell r="BZ170">
            <v>985.30442550152907</v>
          </cell>
          <cell r="CF170">
            <v>983.51939536778968</v>
          </cell>
        </row>
        <row r="200">
          <cell r="R200">
            <v>1017.8745598752829</v>
          </cell>
          <cell r="X200">
            <v>1018.0660462204501</v>
          </cell>
          <cell r="AD200">
            <v>1018.8541715554611</v>
          </cell>
          <cell r="AJ200">
            <v>1019.3800151828665</v>
          </cell>
          <cell r="AP200">
            <v>1015.5355074133597</v>
          </cell>
          <cell r="AV200">
            <v>1017.3833316264705</v>
          </cell>
          <cell r="BB200">
            <v>1050.6652629526916</v>
          </cell>
          <cell r="BH200">
            <v>1050.0617821494191</v>
          </cell>
          <cell r="BN200">
            <v>1050.5917778128521</v>
          </cell>
          <cell r="BT200">
            <v>1053.2768935639756</v>
          </cell>
          <cell r="BZ200">
            <v>1055.4065852866361</v>
          </cell>
          <cell r="CF200">
            <v>1053.4966030435351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214">
          <cell r="R214">
            <v>837.4627775885665</v>
          </cell>
          <cell r="X214">
            <v>837.72450231652635</v>
          </cell>
          <cell r="AD214">
            <v>836.27009081747656</v>
          </cell>
          <cell r="AJ214">
            <v>836.64789236825891</v>
          </cell>
          <cell r="AP214">
            <v>835.81707752556156</v>
          </cell>
          <cell r="AV214">
            <v>840.22343942337386</v>
          </cell>
          <cell r="BB214">
            <v>860.6089890944703</v>
          </cell>
          <cell r="BH214">
            <v>861.59389978999457</v>
          </cell>
          <cell r="BN214">
            <v>859.24685400525459</v>
          </cell>
          <cell r="BT214">
            <v>858.87341399143497</v>
          </cell>
          <cell r="BZ214">
            <v>859.44951358853632</v>
          </cell>
          <cell r="CF214">
            <v>859.26102032994675</v>
          </cell>
        </row>
        <row r="252">
          <cell r="R252">
            <v>897.16217201976622</v>
          </cell>
          <cell r="X252">
            <v>897.44221747868323</v>
          </cell>
          <cell r="AD252">
            <v>895.88599717469992</v>
          </cell>
          <cell r="AJ252">
            <v>896.29024483403703</v>
          </cell>
          <cell r="AP252">
            <v>895.40127295235095</v>
          </cell>
          <cell r="AV252">
            <v>900.11608018301013</v>
          </cell>
          <cell r="BB252">
            <v>921.98246833108328</v>
          </cell>
          <cell r="BH252">
            <v>923.03632277529425</v>
          </cell>
          <cell r="BN252">
            <v>920.52498378562245</v>
          </cell>
          <cell r="BT252">
            <v>920.12540297083547</v>
          </cell>
          <cell r="BZ252">
            <v>920.74182953973389</v>
          </cell>
          <cell r="CF252">
            <v>920.54014175304303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790.18539040917904</v>
          </cell>
          <cell r="X170">
            <v>791.18888250653958</v>
          </cell>
          <cell r="AD170">
            <v>791.61806036900543</v>
          </cell>
          <cell r="AJ170">
            <v>791.78833420010335</v>
          </cell>
          <cell r="AP170">
            <v>790.18116651215337</v>
          </cell>
          <cell r="AV170">
            <v>790.57431204636157</v>
          </cell>
          <cell r="BB170">
            <v>818.10035753215368</v>
          </cell>
          <cell r="BH170">
            <v>816.2795176208657</v>
          </cell>
          <cell r="BN170">
            <v>818.58009774353332</v>
          </cell>
          <cell r="BT170">
            <v>816.88122020470848</v>
          </cell>
          <cell r="BZ170">
            <v>817.86206863258576</v>
          </cell>
          <cell r="CF170">
            <v>817.7631670966789</v>
          </cell>
        </row>
        <row r="200">
          <cell r="R200">
            <v>846.57536773782158</v>
          </cell>
          <cell r="X200">
            <v>847.64910428199744</v>
          </cell>
          <cell r="AD200">
            <v>848.10832459483584</v>
          </cell>
          <cell r="AJ200">
            <v>848.29051759411061</v>
          </cell>
          <cell r="AP200">
            <v>846.5708481680042</v>
          </cell>
          <cell r="AV200">
            <v>846.99151388960695</v>
          </cell>
          <cell r="BB200">
            <v>876.49823255940453</v>
          </cell>
          <cell r="BH200">
            <v>874.54993385432635</v>
          </cell>
          <cell r="BN200">
            <v>877.01155458558071</v>
          </cell>
          <cell r="BT200">
            <v>875.19375561903814</v>
          </cell>
          <cell r="BZ200">
            <v>876.24326343686687</v>
          </cell>
          <cell r="CF200">
            <v>876.13743879344645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872.71868730308211</v>
          </cell>
          <cell r="X170">
            <v>872.30443842038198</v>
          </cell>
          <cell r="AD170">
            <v>872.37899838725741</v>
          </cell>
          <cell r="AJ170">
            <v>871.23873667780754</v>
          </cell>
          <cell r="AP170">
            <v>872.48901132233993</v>
          </cell>
          <cell r="AV170">
            <v>873.92646886626437</v>
          </cell>
          <cell r="BB170">
            <v>904.45884452886298</v>
          </cell>
          <cell r="BH170">
            <v>903.82313277531932</v>
          </cell>
          <cell r="BN170">
            <v>902.27877521692506</v>
          </cell>
          <cell r="BT170">
            <v>901.75828224345548</v>
          </cell>
          <cell r="BZ170">
            <v>903.27450880285835</v>
          </cell>
          <cell r="CF170">
            <v>903.05201058885643</v>
          </cell>
        </row>
        <row r="200">
          <cell r="R200">
            <v>934.88599541429789</v>
          </cell>
          <cell r="X200">
            <v>934.4427491098088</v>
          </cell>
          <cell r="AD200">
            <v>934.52252827436553</v>
          </cell>
          <cell r="AJ200">
            <v>933.30244824525414</v>
          </cell>
          <cell r="AP200">
            <v>934.6402421149038</v>
          </cell>
          <cell r="AV200">
            <v>936.1783216869029</v>
          </cell>
          <cell r="BB200">
            <v>968.90181364588341</v>
          </cell>
          <cell r="BH200">
            <v>968.22160206959177</v>
          </cell>
          <cell r="BN200">
            <v>966.5691394821099</v>
          </cell>
          <cell r="BT200">
            <v>966.01221200049747</v>
          </cell>
          <cell r="BZ200">
            <v>967.63457441905848</v>
          </cell>
          <cell r="CF200">
            <v>967.39650133007649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869.70076999021876</v>
          </cell>
          <cell r="X170">
            <v>873.56319576272756</v>
          </cell>
          <cell r="AD170">
            <v>871.01771613975268</v>
          </cell>
          <cell r="AJ170">
            <v>867.12433702412761</v>
          </cell>
          <cell r="AP170">
            <v>868.23498029121595</v>
          </cell>
          <cell r="AV170">
            <v>865.0944776538995</v>
          </cell>
          <cell r="BB170">
            <v>891.90057322556368</v>
          </cell>
          <cell r="BH170">
            <v>890.95830318925664</v>
          </cell>
          <cell r="BN170">
            <v>893.05460604830205</v>
          </cell>
          <cell r="BT170">
            <v>895.21402750395748</v>
          </cell>
          <cell r="BZ170">
            <v>895.03059052435924</v>
          </cell>
          <cell r="CF170">
            <v>897.10635472233594</v>
          </cell>
        </row>
        <row r="200">
          <cell r="R200">
            <v>931.65682388953417</v>
          </cell>
          <cell r="X200">
            <v>935.78961946611855</v>
          </cell>
          <cell r="AD200">
            <v>933.06595626953538</v>
          </cell>
          <cell r="AJ200">
            <v>928.90004061581658</v>
          </cell>
          <cell r="AP200">
            <v>930.08842891160111</v>
          </cell>
          <cell r="AV200">
            <v>926.72809108967249</v>
          </cell>
          <cell r="BB200">
            <v>955.46446335135317</v>
          </cell>
          <cell r="BH200">
            <v>954.45623441250461</v>
          </cell>
          <cell r="BN200">
            <v>956.69927847168321</v>
          </cell>
          <cell r="BT200">
            <v>959.00985942923455</v>
          </cell>
          <cell r="BZ200">
            <v>958.81358186106445</v>
          </cell>
          <cell r="CF200">
            <v>961.03464955289951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869.4236043674573</v>
          </cell>
          <cell r="X170">
            <v>876.36059788134946</v>
          </cell>
          <cell r="AD170">
            <v>868.18529417597495</v>
          </cell>
          <cell r="AJ170">
            <v>866.87850751240921</v>
          </cell>
          <cell r="AP170">
            <v>867.97563583241174</v>
          </cell>
          <cell r="AV170">
            <v>863.00542804331542</v>
          </cell>
          <cell r="BB170">
            <v>891.67106745662352</v>
          </cell>
          <cell r="BH170">
            <v>891.82506069938881</v>
          </cell>
          <cell r="BN170">
            <v>891.02949973591001</v>
          </cell>
          <cell r="BT170">
            <v>894.93760991063073</v>
          </cell>
          <cell r="BZ170">
            <v>894.75655997817398</v>
          </cell>
          <cell r="CF170">
            <v>899.16625115200986</v>
          </cell>
        </row>
        <row r="200">
          <cell r="R200">
            <v>931.36025667317938</v>
          </cell>
          <cell r="X200">
            <v>938.78283973304394</v>
          </cell>
          <cell r="AD200">
            <v>930.03526476829325</v>
          </cell>
          <cell r="AJ200">
            <v>928.63700303827795</v>
          </cell>
          <cell r="AP200">
            <v>929.81093034068067</v>
          </cell>
          <cell r="AV200">
            <v>924.49280800634756</v>
          </cell>
          <cell r="BB200">
            <v>955.21889217858723</v>
          </cell>
          <cell r="BH200">
            <v>955.38366494834611</v>
          </cell>
          <cell r="BN200">
            <v>954.53241471742376</v>
          </cell>
          <cell r="BT200">
            <v>958.71409260437497</v>
          </cell>
          <cell r="BZ200">
            <v>958.52036917664623</v>
          </cell>
          <cell r="CF200">
            <v>963.23873873265063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870.13077115837632</v>
          </cell>
          <cell r="X170">
            <v>873.89003668293731</v>
          </cell>
          <cell r="AD170">
            <v>875.58174423564606</v>
          </cell>
          <cell r="AJ170">
            <v>869.89791397728743</v>
          </cell>
          <cell r="AP170">
            <v>863.54940242742373</v>
          </cell>
          <cell r="AV170">
            <v>864.74791954797638</v>
          </cell>
          <cell r="BB170">
            <v>892.61290749633667</v>
          </cell>
          <cell r="BH170">
            <v>891.62939148202418</v>
          </cell>
          <cell r="BN170">
            <v>891.93359082768882</v>
          </cell>
          <cell r="BT170">
            <v>898.35275371465968</v>
          </cell>
          <cell r="BZ170">
            <v>895.88022964182164</v>
          </cell>
          <cell r="CF170">
            <v>898.0479493037343</v>
          </cell>
        </row>
        <row r="200">
          <cell r="R200">
            <v>932.11692513946275</v>
          </cell>
          <cell r="X200">
            <v>936.13933925074298</v>
          </cell>
          <cell r="AD200">
            <v>937.94946633214136</v>
          </cell>
          <cell r="AJ200">
            <v>931.86776795569756</v>
          </cell>
          <cell r="AP200">
            <v>925.07486059734345</v>
          </cell>
          <cell r="AV200">
            <v>926.35727391633475</v>
          </cell>
          <cell r="BB200">
            <v>956.2266610210803</v>
          </cell>
          <cell r="BH200">
            <v>955.17429888576589</v>
          </cell>
          <cell r="BN200">
            <v>955.49979218562714</v>
          </cell>
          <cell r="BT200">
            <v>962.36829647468596</v>
          </cell>
          <cell r="BZ200">
            <v>959.72269571674917</v>
          </cell>
          <cell r="CF200">
            <v>962.04215575499575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701.31198206572549</v>
          </cell>
          <cell r="X170">
            <v>700.97955149153711</v>
          </cell>
          <cell r="AD170">
            <v>701.12786543262246</v>
          </cell>
          <cell r="AJ170">
            <v>702.94725694404019</v>
          </cell>
          <cell r="AP170">
            <v>702.55038650644326</v>
          </cell>
          <cell r="AV170">
            <v>703.03740207100429</v>
          </cell>
          <cell r="BB170">
            <v>727.73261254446936</v>
          </cell>
          <cell r="BH170">
            <v>726.05961412933891</v>
          </cell>
          <cell r="BN170">
            <v>728.52612556065492</v>
          </cell>
          <cell r="BT170">
            <v>723.57876952333902</v>
          </cell>
          <cell r="BZ170">
            <v>724.16370998093191</v>
          </cell>
          <cell r="CF170">
            <v>723.97486938127406</v>
          </cell>
        </row>
        <row r="200">
          <cell r="R200">
            <v>751.48082081032635</v>
          </cell>
          <cell r="X200">
            <v>751.12512009594479</v>
          </cell>
          <cell r="AD200">
            <v>751.28381601290607</v>
          </cell>
          <cell r="AJ200">
            <v>753.23056493012302</v>
          </cell>
          <cell r="AP200">
            <v>752.80591356189439</v>
          </cell>
          <cell r="AV200">
            <v>753.32702021597458</v>
          </cell>
          <cell r="BB200">
            <v>779.8047454225823</v>
          </cell>
          <cell r="BH200">
            <v>778.01463711839267</v>
          </cell>
          <cell r="BN200">
            <v>780.65380434990084</v>
          </cell>
          <cell r="BT200">
            <v>775.36013338997282</v>
          </cell>
          <cell r="BZ200">
            <v>775.98601967959723</v>
          </cell>
          <cell r="CF200">
            <v>775.78396023796336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799.34251620727252</v>
          </cell>
          <cell r="X170">
            <v>798.81523487887171</v>
          </cell>
          <cell r="AD170">
            <v>798.96614505021739</v>
          </cell>
          <cell r="AJ170">
            <v>800.64446020324363</v>
          </cell>
          <cell r="AP170">
            <v>800.47041564242306</v>
          </cell>
          <cell r="AV170">
            <v>801.20807131658933</v>
          </cell>
          <cell r="BB170">
            <v>828.4970171503943</v>
          </cell>
          <cell r="BH170">
            <v>826.73985635980819</v>
          </cell>
          <cell r="BN170">
            <v>829.26758980519776</v>
          </cell>
          <cell r="BT170">
            <v>824.20582561150002</v>
          </cell>
          <cell r="BZ170">
            <v>824.88608055520342</v>
          </cell>
          <cell r="CF170">
            <v>824.69370215153219</v>
          </cell>
        </row>
        <row r="200">
          <cell r="R200">
            <v>856.37349234178168</v>
          </cell>
          <cell r="X200">
            <v>855.80930132039282</v>
          </cell>
          <cell r="AD200">
            <v>855.97077520373261</v>
          </cell>
          <cell r="AJ200">
            <v>857.76657241747068</v>
          </cell>
          <cell r="AP200">
            <v>857.58034473739269</v>
          </cell>
          <cell r="AV200">
            <v>858.36963630875061</v>
          </cell>
          <cell r="BB200">
            <v>887.62265835092194</v>
          </cell>
          <cell r="BH200">
            <v>885.7424963049948</v>
          </cell>
          <cell r="BN200">
            <v>888.4471710915617</v>
          </cell>
          <cell r="BT200">
            <v>883.03108340430504</v>
          </cell>
          <cell r="BZ200">
            <v>883.75895619406776</v>
          </cell>
          <cell r="CF200">
            <v>883.55311130213954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785.56883097678804</v>
          </cell>
          <cell r="X170">
            <v>786.69295167209964</v>
          </cell>
          <cell r="AD170">
            <v>785.91031722698267</v>
          </cell>
          <cell r="AJ170">
            <v>785.20101603242574</v>
          </cell>
          <cell r="AP170">
            <v>786.34713523886126</v>
          </cell>
          <cell r="AV170">
            <v>786.7566822238266</v>
          </cell>
          <cell r="BB170">
            <v>812.05810870731932</v>
          </cell>
          <cell r="BH170">
            <v>812.67852108249861</v>
          </cell>
          <cell r="BN170">
            <v>812.93866035876272</v>
          </cell>
          <cell r="BT170">
            <v>812.93449098389794</v>
          </cell>
          <cell r="BZ170">
            <v>812.35092708293473</v>
          </cell>
          <cell r="CF170">
            <v>811.68177353539511</v>
          </cell>
        </row>
        <row r="200">
          <cell r="R200">
            <v>841.63564914516326</v>
          </cell>
          <cell r="X200">
            <v>842.83845828914662</v>
          </cell>
          <cell r="AD200">
            <v>842.00103943287149</v>
          </cell>
          <cell r="AJ200">
            <v>841.24208715469558</v>
          </cell>
          <cell r="AP200">
            <v>842.46843470558156</v>
          </cell>
          <cell r="AV200">
            <v>842.90664997949455</v>
          </cell>
          <cell r="BB200">
            <v>870.03302631683175</v>
          </cell>
          <cell r="BH200">
            <v>870.69686755827354</v>
          </cell>
          <cell r="BN200">
            <v>870.9752165838762</v>
          </cell>
          <cell r="BT200">
            <v>870.97075535277088</v>
          </cell>
          <cell r="BZ200">
            <v>870.34634197874027</v>
          </cell>
          <cell r="CF200">
            <v>869.63034768287287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540.51874321558432</v>
          </cell>
          <cell r="X170">
            <v>540.36623069715188</v>
          </cell>
          <cell r="AD170">
            <v>541.66326652157795</v>
          </cell>
          <cell r="AJ170">
            <v>538.34163117490118</v>
          </cell>
          <cell r="AP170">
            <v>540.14607935155186</v>
          </cell>
          <cell r="AV170">
            <v>539.17048973178566</v>
          </cell>
          <cell r="BB170">
            <v>558.39796786322381</v>
          </cell>
          <cell r="BH170">
            <v>558.17119268524698</v>
          </cell>
          <cell r="BN170">
            <v>557.88386716449111</v>
          </cell>
          <cell r="BT170">
            <v>558.25888707027605</v>
          </cell>
          <cell r="BZ170">
            <v>557.01609423351101</v>
          </cell>
          <cell r="CF170">
            <v>557.60355575835592</v>
          </cell>
        </row>
        <row r="200">
          <cell r="R200">
            <v>579.43205524067525</v>
          </cell>
          <cell r="X200">
            <v>579.26886684595252</v>
          </cell>
          <cell r="AD200">
            <v>580.6566951780884</v>
          </cell>
          <cell r="AJ200">
            <v>577.10254535714432</v>
          </cell>
          <cell r="AP200">
            <v>579.03330490616054</v>
          </cell>
          <cell r="AV200">
            <v>577.98942401301065</v>
          </cell>
          <cell r="BB200">
            <v>598.61667561364948</v>
          </cell>
          <cell r="BH200">
            <v>598.37402617321436</v>
          </cell>
          <cell r="BN200">
            <v>598.06658786600553</v>
          </cell>
          <cell r="BT200">
            <v>598.46785916519536</v>
          </cell>
          <cell r="BZ200">
            <v>597.13807082985682</v>
          </cell>
          <cell r="CF200">
            <v>597.76665466144084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540.73486581786756</v>
          </cell>
          <cell r="X170">
            <v>541.18491195641366</v>
          </cell>
          <cell r="AD170">
            <v>541.29625803185627</v>
          </cell>
          <cell r="AJ170">
            <v>538.4262405299329</v>
          </cell>
          <cell r="AP170">
            <v>540.33961568179109</v>
          </cell>
          <cell r="AV170">
            <v>538.98730724674328</v>
          </cell>
          <cell r="BB170">
            <v>559.02070559602703</v>
          </cell>
          <cell r="BH170">
            <v>558.28737941579777</v>
          </cell>
          <cell r="BN170">
            <v>558.48622201519254</v>
          </cell>
          <cell r="BT170">
            <v>558.37850739864734</v>
          </cell>
          <cell r="BZ170">
            <v>557.08715812206185</v>
          </cell>
          <cell r="CF170">
            <v>557.69754411636404</v>
          </cell>
        </row>
        <row r="200">
          <cell r="R200">
            <v>579.66330642511832</v>
          </cell>
          <cell r="X200">
            <v>580.14485579336269</v>
          </cell>
          <cell r="AD200">
            <v>580.26399609408622</v>
          </cell>
          <cell r="AJ200">
            <v>577.1930773670282</v>
          </cell>
          <cell r="AP200">
            <v>579.24038877951648</v>
          </cell>
          <cell r="AV200">
            <v>577.79341875401531</v>
          </cell>
          <cell r="BB200">
            <v>599.283004987749</v>
          </cell>
          <cell r="BH200">
            <v>598.49834597490371</v>
          </cell>
          <cell r="BN200">
            <v>598.71110755625602</v>
          </cell>
          <cell r="BT200">
            <v>598.59585291655276</v>
          </cell>
          <cell r="BZ200">
            <v>597.21410919060622</v>
          </cell>
          <cell r="CF200">
            <v>597.86722220450952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541.84820479335053</v>
          </cell>
          <cell r="X170">
            <v>541.02662135715423</v>
          </cell>
          <cell r="AD170">
            <v>541.84062285654977</v>
          </cell>
          <cell r="AJ170">
            <v>539.37121347850314</v>
          </cell>
          <cell r="AP170">
            <v>540.76383472512998</v>
          </cell>
          <cell r="AV170">
            <v>539.24249975377973</v>
          </cell>
          <cell r="BB170">
            <v>559.06787068097037</v>
          </cell>
          <cell r="BH170">
            <v>559.33180914704917</v>
          </cell>
          <cell r="BN170">
            <v>557.59728628049345</v>
          </cell>
          <cell r="BT170">
            <v>558.89958236382131</v>
          </cell>
          <cell r="BZ170">
            <v>557.39657601648469</v>
          </cell>
          <cell r="CF170">
            <v>556.62359512105627</v>
          </cell>
        </row>
        <row r="200">
          <cell r="R200">
            <v>580.85457912888512</v>
          </cell>
          <cell r="X200">
            <v>579.97548485215509</v>
          </cell>
          <cell r="AD200">
            <v>580.84646645650832</v>
          </cell>
          <cell r="AJ200">
            <v>578.2041984219984</v>
          </cell>
          <cell r="AP200">
            <v>579.69430315588909</v>
          </cell>
          <cell r="AV200">
            <v>578.06647473654436</v>
          </cell>
          <cell r="BB200">
            <v>599.33347162863834</v>
          </cell>
          <cell r="BH200">
            <v>599.61588578734268</v>
          </cell>
          <cell r="BN200">
            <v>597.75994632012805</v>
          </cell>
          <cell r="BT200">
            <v>599.15340312928879</v>
          </cell>
          <cell r="BZ200">
            <v>597.54518633763871</v>
          </cell>
          <cell r="CF200">
            <v>596.71809677953024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zoomScaleNormal="100" workbookViewId="0">
      <selection sqref="A1:C1"/>
    </sheetView>
  </sheetViews>
  <sheetFormatPr defaultRowHeight="64.5" customHeight="1"/>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c r="A1" s="61" t="s">
        <v>17</v>
      </c>
      <c r="B1" s="61"/>
      <c r="C1" s="61"/>
    </row>
    <row r="2" spans="1:7" ht="39.75" customHeight="1">
      <c r="A2" s="61" t="s">
        <v>78</v>
      </c>
      <c r="B2" s="61"/>
      <c r="C2" s="61"/>
    </row>
    <row r="3" spans="1:7" ht="31.5" customHeight="1">
      <c r="A3" s="62" t="s">
        <v>59</v>
      </c>
      <c r="B3" s="62"/>
      <c r="C3" s="62"/>
    </row>
    <row r="4" spans="1:7" ht="18.75" customHeight="1">
      <c r="A4" s="63" t="s">
        <v>58</v>
      </c>
      <c r="B4" s="63"/>
      <c r="C4" s="63"/>
    </row>
    <row r="5" spans="1:7" ht="27" customHeight="1">
      <c r="A5" s="3" t="s">
        <v>27</v>
      </c>
      <c r="B5" s="4">
        <v>2018</v>
      </c>
      <c r="C5" s="2" t="s">
        <v>28</v>
      </c>
    </row>
    <row r="6" spans="1:7" ht="12.75"/>
    <row r="7" spans="1:7" s="14" customFormat="1" ht="35.25" customHeight="1">
      <c r="A7" s="54" t="s">
        <v>24</v>
      </c>
      <c r="B7" s="54"/>
      <c r="C7" s="15" t="s">
        <v>75</v>
      </c>
    </row>
    <row r="8" spans="1:7" s="14" customFormat="1" ht="35.25" customHeight="1">
      <c r="A8" s="54" t="s">
        <v>25</v>
      </c>
      <c r="B8" s="54"/>
      <c r="C8" s="41" t="s">
        <v>76</v>
      </c>
    </row>
    <row r="9" spans="1:7" s="14" customFormat="1" ht="11.25">
      <c r="A9" s="55" t="s">
        <v>26</v>
      </c>
      <c r="B9" s="56"/>
      <c r="C9" s="16" t="s">
        <v>0</v>
      </c>
      <c r="F9" s="52"/>
      <c r="G9" s="53"/>
    </row>
    <row r="10" spans="1:7" s="14" customFormat="1" ht="11.25">
      <c r="A10" s="57"/>
      <c r="B10" s="58"/>
      <c r="C10" s="16" t="s">
        <v>33</v>
      </c>
      <c r="F10" s="52"/>
      <c r="G10" s="53"/>
    </row>
    <row r="11" spans="1:7" s="14" customFormat="1" ht="11.25">
      <c r="A11" s="57"/>
      <c r="B11" s="58"/>
      <c r="C11" s="16" t="s">
        <v>16</v>
      </c>
      <c r="F11" s="52"/>
      <c r="G11" s="53"/>
    </row>
    <row r="12" spans="1:7" s="14" customFormat="1" ht="11.25">
      <c r="A12" s="57"/>
      <c r="B12" s="58"/>
      <c r="C12" s="16" t="s">
        <v>13</v>
      </c>
      <c r="F12" s="52"/>
      <c r="G12" s="53"/>
    </row>
    <row r="13" spans="1:7" s="14" customFormat="1" ht="11.25">
      <c r="A13" s="57"/>
      <c r="B13" s="58"/>
      <c r="C13" s="16" t="s">
        <v>10</v>
      </c>
      <c r="F13" s="52"/>
      <c r="G13" s="53"/>
    </row>
    <row r="14" spans="1:7" s="14" customFormat="1" ht="11.25">
      <c r="A14" s="57"/>
      <c r="B14" s="58"/>
      <c r="C14" s="16" t="s">
        <v>14</v>
      </c>
      <c r="F14" s="52"/>
      <c r="G14" s="53"/>
    </row>
    <row r="15" spans="1:7" s="14" customFormat="1" ht="11.25">
      <c r="A15" s="57"/>
      <c r="B15" s="58"/>
      <c r="C15" s="16" t="s">
        <v>20</v>
      </c>
      <c r="F15" s="52"/>
      <c r="G15" s="53"/>
    </row>
    <row r="16" spans="1:7" s="14" customFormat="1" ht="11.25">
      <c r="A16" s="57"/>
      <c r="B16" s="58"/>
      <c r="C16" s="16" t="s">
        <v>22</v>
      </c>
      <c r="F16" s="52"/>
      <c r="G16" s="53"/>
    </row>
    <row r="17" spans="1:7" s="14" customFormat="1" ht="11.25">
      <c r="A17" s="57"/>
      <c r="B17" s="58"/>
      <c r="C17" s="16" t="s">
        <v>29</v>
      </c>
      <c r="F17" s="52"/>
      <c r="G17" s="53"/>
    </row>
    <row r="18" spans="1:7" s="14" customFormat="1" ht="11.25">
      <c r="A18" s="57"/>
      <c r="B18" s="58"/>
      <c r="C18" s="16" t="s">
        <v>23</v>
      </c>
      <c r="F18" s="52"/>
      <c r="G18" s="53"/>
    </row>
    <row r="19" spans="1:7" s="14" customFormat="1" ht="11.25">
      <c r="A19" s="57"/>
      <c r="B19" s="58"/>
      <c r="C19" s="16" t="s">
        <v>12</v>
      </c>
      <c r="F19" s="52"/>
      <c r="G19" s="53"/>
    </row>
    <row r="20" spans="1:7" s="14" customFormat="1" ht="11.25">
      <c r="A20" s="57"/>
      <c r="B20" s="58"/>
      <c r="C20" s="16" t="s">
        <v>21</v>
      </c>
      <c r="F20" s="52"/>
      <c r="G20" s="53"/>
    </row>
    <row r="21" spans="1:7" s="14" customFormat="1" ht="11.25">
      <c r="A21" s="57"/>
      <c r="B21" s="58"/>
      <c r="C21" s="16" t="s">
        <v>11</v>
      </c>
      <c r="F21" s="52"/>
      <c r="G21" s="53"/>
    </row>
    <row r="22" spans="1:7" s="14" customFormat="1" ht="11.25">
      <c r="A22" s="57"/>
      <c r="B22" s="58"/>
      <c r="C22" s="16" t="s">
        <v>30</v>
      </c>
      <c r="F22" s="52"/>
      <c r="G22" s="53"/>
    </row>
    <row r="23" spans="1:7" s="14" customFormat="1" ht="11.25">
      <c r="A23" s="57"/>
      <c r="B23" s="58"/>
      <c r="C23" s="16" t="s">
        <v>31</v>
      </c>
      <c r="F23" s="52"/>
      <c r="G23" s="53"/>
    </row>
    <row r="24" spans="1:7" s="14" customFormat="1" ht="11.25">
      <c r="A24" s="59"/>
      <c r="B24" s="60"/>
      <c r="C24" s="16" t="s">
        <v>32</v>
      </c>
      <c r="F24" s="52"/>
      <c r="G24" s="53"/>
    </row>
  </sheetData>
  <mergeCells count="7">
    <mergeCell ref="A8:B8"/>
    <mergeCell ref="A9:B24"/>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23"/>
  <sheetViews>
    <sheetView zoomScaleNormal="100" workbookViewId="0">
      <selection sqref="A1:C1"/>
    </sheetView>
  </sheetViews>
  <sheetFormatPr defaultRowHeight="12.75"/>
  <cols>
    <col min="1" max="1" width="4.7109375" style="7" customWidth="1"/>
    <col min="2" max="2" width="123.28515625" style="5" customWidth="1"/>
    <col min="3" max="3" width="58.5703125" style="7" customWidth="1"/>
    <col min="4" max="16384" width="9.140625" style="7"/>
  </cols>
  <sheetData>
    <row r="1" spans="1:4" ht="24.75" customHeight="1">
      <c r="A1" s="70" t="s">
        <v>77</v>
      </c>
      <c r="B1" s="70"/>
      <c r="C1" s="70"/>
    </row>
    <row r="2" spans="1:4" ht="24.75" customHeight="1">
      <c r="A2" s="71" t="str">
        <f>Титульный!A3</f>
        <v xml:space="preserve">подлежащих регулированию в соответствии с  постановлением Правительства Российской Федерации от 14.11.2009  №929 "О порядке осуществления государственного регулирования в электроэнергетике, условиях его введения и прекращения" </v>
      </c>
      <c r="B2" s="71"/>
      <c r="C2" s="71"/>
    </row>
    <row r="3" spans="1:4">
      <c r="A3" s="9" t="s">
        <v>27</v>
      </c>
      <c r="B3" s="8">
        <f>Титульный!B5</f>
        <v>2018</v>
      </c>
      <c r="C3" s="8" t="s">
        <v>28</v>
      </c>
    </row>
    <row r="4" spans="1:4" ht="13.5" thickBot="1">
      <c r="A4" s="8"/>
      <c r="B4" s="9"/>
      <c r="C4" s="8"/>
    </row>
    <row r="5" spans="1:4" s="10" customFormat="1" ht="23.25" thickBot="1">
      <c r="A5" s="11">
        <v>1</v>
      </c>
      <c r="B5" s="12" t="s">
        <v>34</v>
      </c>
      <c r="C5" s="42" t="s">
        <v>75</v>
      </c>
      <c r="D5" s="13"/>
    </row>
    <row r="6" spans="1:4" s="10" customFormat="1" ht="11.25">
      <c r="A6" s="64">
        <v>2</v>
      </c>
      <c r="B6" s="67" t="s">
        <v>35</v>
      </c>
      <c r="C6" s="29" t="s">
        <v>0</v>
      </c>
    </row>
    <row r="7" spans="1:4" s="10" customFormat="1" ht="11.25">
      <c r="A7" s="65"/>
      <c r="B7" s="68"/>
      <c r="C7" s="30" t="s">
        <v>15</v>
      </c>
    </row>
    <row r="8" spans="1:4" s="10" customFormat="1" ht="11.25">
      <c r="A8" s="65"/>
      <c r="B8" s="68"/>
      <c r="C8" s="30" t="s">
        <v>16</v>
      </c>
    </row>
    <row r="9" spans="1:4" s="10" customFormat="1" ht="11.25">
      <c r="A9" s="65"/>
      <c r="B9" s="68"/>
      <c r="C9" s="30" t="s">
        <v>13</v>
      </c>
    </row>
    <row r="10" spans="1:4" s="10" customFormat="1" ht="11.25">
      <c r="A10" s="65"/>
      <c r="B10" s="68"/>
      <c r="C10" s="30" t="s">
        <v>10</v>
      </c>
    </row>
    <row r="11" spans="1:4" s="10" customFormat="1" ht="11.25">
      <c r="A11" s="65"/>
      <c r="B11" s="68"/>
      <c r="C11" s="30" t="s">
        <v>14</v>
      </c>
    </row>
    <row r="12" spans="1:4" s="10" customFormat="1" ht="11.25">
      <c r="A12" s="65"/>
      <c r="B12" s="68"/>
      <c r="C12" s="30" t="s">
        <v>20</v>
      </c>
    </row>
    <row r="13" spans="1:4" s="10" customFormat="1" ht="11.25">
      <c r="A13" s="65"/>
      <c r="B13" s="68"/>
      <c r="C13" s="28" t="s">
        <v>22</v>
      </c>
    </row>
    <row r="14" spans="1:4" s="10" customFormat="1" ht="11.25">
      <c r="A14" s="65"/>
      <c r="B14" s="68"/>
      <c r="C14" s="28" t="s">
        <v>29</v>
      </c>
    </row>
    <row r="15" spans="1:4" s="10" customFormat="1" ht="11.25">
      <c r="A15" s="65"/>
      <c r="B15" s="68"/>
      <c r="C15" s="28" t="s">
        <v>23</v>
      </c>
    </row>
    <row r="16" spans="1:4" s="10" customFormat="1" ht="11.25">
      <c r="A16" s="65"/>
      <c r="B16" s="68"/>
      <c r="C16" s="30" t="s">
        <v>12</v>
      </c>
    </row>
    <row r="17" spans="1:3" s="10" customFormat="1" ht="11.25">
      <c r="A17" s="65"/>
      <c r="B17" s="68"/>
      <c r="C17" s="30" t="s">
        <v>21</v>
      </c>
    </row>
    <row r="18" spans="1:3" s="10" customFormat="1" ht="11.25">
      <c r="A18" s="65"/>
      <c r="B18" s="68"/>
      <c r="C18" s="30" t="s">
        <v>11</v>
      </c>
    </row>
    <row r="19" spans="1:3" s="10" customFormat="1" ht="11.25">
      <c r="A19" s="65"/>
      <c r="B19" s="68"/>
      <c r="C19" s="30" t="s">
        <v>30</v>
      </c>
    </row>
    <row r="20" spans="1:3" s="10" customFormat="1" ht="11.25">
      <c r="A20" s="65"/>
      <c r="B20" s="68"/>
      <c r="C20" s="30" t="s">
        <v>31</v>
      </c>
    </row>
    <row r="21" spans="1:3" s="10" customFormat="1" ht="12" thickBot="1">
      <c r="A21" s="66"/>
      <c r="B21" s="69"/>
      <c r="C21" s="31" t="s">
        <v>32</v>
      </c>
    </row>
    <row r="23" spans="1:3">
      <c r="C23" s="17"/>
    </row>
  </sheetData>
  <mergeCells count="4">
    <mergeCell ref="A6:A21"/>
    <mergeCell ref="B6:B21"/>
    <mergeCell ref="A1:C1"/>
    <mergeCell ref="A2:C2"/>
  </mergeCells>
  <hyperlinks>
    <hyperlink ref="C5" location="'Информация об организации'!A1" display="Публичное акционерное общество &quot;Фортум&quot;"/>
    <hyperlink ref="C6" location="'АТЭЦ ДМ_П5'!A1" display="Аргаяшская ТЭЦ без ДПМ/НВ"/>
    <hyperlink ref="C7" location="'АТЭЦ НМ_П5'!A1" display="Аргаяшская ТЭЦ (ТГ 4)"/>
    <hyperlink ref="C8" location="'ЧТЭЦ-1 ДМ_П5'!A1" display="Челябинская ТЭЦ-1 без ДПМ/НВ"/>
    <hyperlink ref="C9" location="'ЧТЭЦ-1 НМ_П5'!A1" display="Челябинская ТЭЦ-1 (ТГ-10, ТГ-11) НВ"/>
    <hyperlink ref="C10" location="'ЧТЭЦ-2_П5'!A1" display="Челябинская ТЭЦ-2"/>
    <hyperlink ref="C11" location="'ЧТЭЦ-3 ДМ_П5'!A1" display="Челябинская ТЭЦ-3 без ДПМ/НВ"/>
    <hyperlink ref="C12" location="'ЧТЭЦ-3 НМ_П5'!A1" display="Челябинская ТЭЦ-3 (БЛ 3) ДПМ"/>
    <hyperlink ref="C13" location="'ЧГРЭС Б1_П5'!A1" display="Челябинская ГРЭС (БЛ 1) ДПМ"/>
    <hyperlink ref="C14" location="'ЧГРЭС Б2_П5'!A1" display="Челябинская ГРЭС (БЛ 2) ДПМ"/>
    <hyperlink ref="C15" location="'ЧГРЭС Б3_П5'!A1" display="Челябинская ГРЭС (БЛ 3) НВ"/>
    <hyperlink ref="C16" location="'ТТЭЦ-1 ДМ_П5'!A1" display="Тюменская ТЭЦ-1 без ДПМ/НВ"/>
    <hyperlink ref="C17" location="'ТТЭЦ-1 НМ_П5'!A1" display="Тюменская ТЭЦ-1 (БЛ 2) ДПМ"/>
    <hyperlink ref="C18" location="'ТТЭЦ-2_П5'!A1" display="Тюменская ТЭЦ-2"/>
    <hyperlink ref="C19" location="'НГРЭС Б1_П5'!A1" display="Няганская ГРЭС (БЛ 1) ДПМ"/>
    <hyperlink ref="C20" location="'НГРЭС Б2_П5'!A1" display="Няганская ГРЭС (БЛ 2) ДПМ"/>
    <hyperlink ref="C21" location="'НГРЭС Б3_П5'!A1" display="Няганская ГРЭС (БЛ 3) ДПМ"/>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23"/>
  <sheetViews>
    <sheetView zoomScaleNormal="100" workbookViewId="0"/>
  </sheetViews>
  <sheetFormatPr defaultRowHeight="11.25"/>
  <cols>
    <col min="1" max="1" width="50.42578125" style="43" customWidth="1"/>
    <col min="2" max="2" width="89.42578125" style="43" customWidth="1"/>
    <col min="3" max="5" width="9.140625" style="43"/>
    <col min="6" max="6" width="29.140625" style="43" customWidth="1"/>
    <col min="7" max="7" width="25.5703125" style="43" customWidth="1"/>
    <col min="8" max="9" width="3.7109375" style="43" customWidth="1"/>
    <col min="10" max="251" width="9.140625" style="43"/>
    <col min="252" max="253" width="0" style="43" hidden="1" customWidth="1"/>
    <col min="254" max="254" width="3.28515625" style="43" customWidth="1"/>
    <col min="255" max="255" width="9.28515625" style="43" customWidth="1"/>
    <col min="256" max="256" width="47" style="43" customWidth="1"/>
    <col min="257" max="257" width="64.42578125" style="43" customWidth="1"/>
    <col min="258" max="258" width="27" style="43" customWidth="1"/>
    <col min="259" max="261" width="9.140625" style="43"/>
    <col min="262" max="262" width="29.140625" style="43" customWidth="1"/>
    <col min="263" max="263" width="25.5703125" style="43" customWidth="1"/>
    <col min="264" max="265" width="3.7109375" style="43" customWidth="1"/>
    <col min="266" max="507" width="9.140625" style="43"/>
    <col min="508" max="509" width="0" style="43" hidden="1" customWidth="1"/>
    <col min="510" max="510" width="3.28515625" style="43" customWidth="1"/>
    <col min="511" max="511" width="9.28515625" style="43" customWidth="1"/>
    <col min="512" max="512" width="47" style="43" customWidth="1"/>
    <col min="513" max="513" width="64.42578125" style="43" customWidth="1"/>
    <col min="514" max="514" width="27" style="43" customWidth="1"/>
    <col min="515" max="517" width="9.140625" style="43"/>
    <col min="518" max="518" width="29.140625" style="43" customWidth="1"/>
    <col min="519" max="519" width="25.5703125" style="43" customWidth="1"/>
    <col min="520" max="521" width="3.7109375" style="43" customWidth="1"/>
    <col min="522" max="763" width="9.140625" style="43"/>
    <col min="764" max="765" width="0" style="43" hidden="1" customWidth="1"/>
    <col min="766" max="766" width="3.28515625" style="43" customWidth="1"/>
    <col min="767" max="767" width="9.28515625" style="43" customWidth="1"/>
    <col min="768" max="768" width="47" style="43" customWidth="1"/>
    <col min="769" max="769" width="64.42578125" style="43" customWidth="1"/>
    <col min="770" max="770" width="27" style="43" customWidth="1"/>
    <col min="771" max="773" width="9.140625" style="43"/>
    <col min="774" max="774" width="29.140625" style="43" customWidth="1"/>
    <col min="775" max="775" width="25.5703125" style="43" customWidth="1"/>
    <col min="776" max="777" width="3.7109375" style="43" customWidth="1"/>
    <col min="778" max="1019" width="9.140625" style="43"/>
    <col min="1020" max="1021" width="0" style="43" hidden="1" customWidth="1"/>
    <col min="1022" max="1022" width="3.28515625" style="43" customWidth="1"/>
    <col min="1023" max="1023" width="9.28515625" style="43" customWidth="1"/>
    <col min="1024" max="1024" width="47" style="43" customWidth="1"/>
    <col min="1025" max="1025" width="64.42578125" style="43" customWidth="1"/>
    <col min="1026" max="1026" width="27" style="43" customWidth="1"/>
    <col min="1027" max="1029" width="9.140625" style="43"/>
    <col min="1030" max="1030" width="29.140625" style="43" customWidth="1"/>
    <col min="1031" max="1031" width="25.5703125" style="43" customWidth="1"/>
    <col min="1032" max="1033" width="3.7109375" style="43" customWidth="1"/>
    <col min="1034" max="1275" width="9.140625" style="43"/>
    <col min="1276" max="1277" width="0" style="43" hidden="1" customWidth="1"/>
    <col min="1278" max="1278" width="3.28515625" style="43" customWidth="1"/>
    <col min="1279" max="1279" width="9.28515625" style="43" customWidth="1"/>
    <col min="1280" max="1280" width="47" style="43" customWidth="1"/>
    <col min="1281" max="1281" width="64.42578125" style="43" customWidth="1"/>
    <col min="1282" max="1282" width="27" style="43" customWidth="1"/>
    <col min="1283" max="1285" width="9.140625" style="43"/>
    <col min="1286" max="1286" width="29.140625" style="43" customWidth="1"/>
    <col min="1287" max="1287" width="25.5703125" style="43" customWidth="1"/>
    <col min="1288" max="1289" width="3.7109375" style="43" customWidth="1"/>
    <col min="1290" max="1531" width="9.140625" style="43"/>
    <col min="1532" max="1533" width="0" style="43" hidden="1" customWidth="1"/>
    <col min="1534" max="1534" width="3.28515625" style="43" customWidth="1"/>
    <col min="1535" max="1535" width="9.28515625" style="43" customWidth="1"/>
    <col min="1536" max="1536" width="47" style="43" customWidth="1"/>
    <col min="1537" max="1537" width="64.42578125" style="43" customWidth="1"/>
    <col min="1538" max="1538" width="27" style="43" customWidth="1"/>
    <col min="1539" max="1541" width="9.140625" style="43"/>
    <col min="1542" max="1542" width="29.140625" style="43" customWidth="1"/>
    <col min="1543" max="1543" width="25.5703125" style="43" customWidth="1"/>
    <col min="1544" max="1545" width="3.7109375" style="43" customWidth="1"/>
    <col min="1546" max="1787" width="9.140625" style="43"/>
    <col min="1788" max="1789" width="0" style="43" hidden="1" customWidth="1"/>
    <col min="1790" max="1790" width="3.28515625" style="43" customWidth="1"/>
    <col min="1791" max="1791" width="9.28515625" style="43" customWidth="1"/>
    <col min="1792" max="1792" width="47" style="43" customWidth="1"/>
    <col min="1793" max="1793" width="64.42578125" style="43" customWidth="1"/>
    <col min="1794" max="1794" width="27" style="43" customWidth="1"/>
    <col min="1795" max="1797" width="9.140625" style="43"/>
    <col min="1798" max="1798" width="29.140625" style="43" customWidth="1"/>
    <col min="1799" max="1799" width="25.5703125" style="43" customWidth="1"/>
    <col min="1800" max="1801" width="3.7109375" style="43" customWidth="1"/>
    <col min="1802" max="2043" width="9.140625" style="43"/>
    <col min="2044" max="2045" width="0" style="43" hidden="1" customWidth="1"/>
    <col min="2046" max="2046" width="3.28515625" style="43" customWidth="1"/>
    <col min="2047" max="2047" width="9.28515625" style="43" customWidth="1"/>
    <col min="2048" max="2048" width="47" style="43" customWidth="1"/>
    <col min="2049" max="2049" width="64.42578125" style="43" customWidth="1"/>
    <col min="2050" max="2050" width="27" style="43" customWidth="1"/>
    <col min="2051" max="2053" width="9.140625" style="43"/>
    <col min="2054" max="2054" width="29.140625" style="43" customWidth="1"/>
    <col min="2055" max="2055" width="25.5703125" style="43" customWidth="1"/>
    <col min="2056" max="2057" width="3.7109375" style="43" customWidth="1"/>
    <col min="2058" max="2299" width="9.140625" style="43"/>
    <col min="2300" max="2301" width="0" style="43" hidden="1" customWidth="1"/>
    <col min="2302" max="2302" width="3.28515625" style="43" customWidth="1"/>
    <col min="2303" max="2303" width="9.28515625" style="43" customWidth="1"/>
    <col min="2304" max="2304" width="47" style="43" customWidth="1"/>
    <col min="2305" max="2305" width="64.42578125" style="43" customWidth="1"/>
    <col min="2306" max="2306" width="27" style="43" customWidth="1"/>
    <col min="2307" max="2309" width="9.140625" style="43"/>
    <col min="2310" max="2310" width="29.140625" style="43" customWidth="1"/>
    <col min="2311" max="2311" width="25.5703125" style="43" customWidth="1"/>
    <col min="2312" max="2313" width="3.7109375" style="43" customWidth="1"/>
    <col min="2314" max="2555" width="9.140625" style="43"/>
    <col min="2556" max="2557" width="0" style="43" hidden="1" customWidth="1"/>
    <col min="2558" max="2558" width="3.28515625" style="43" customWidth="1"/>
    <col min="2559" max="2559" width="9.28515625" style="43" customWidth="1"/>
    <col min="2560" max="2560" width="47" style="43" customWidth="1"/>
    <col min="2561" max="2561" width="64.42578125" style="43" customWidth="1"/>
    <col min="2562" max="2562" width="27" style="43" customWidth="1"/>
    <col min="2563" max="2565" width="9.140625" style="43"/>
    <col min="2566" max="2566" width="29.140625" style="43" customWidth="1"/>
    <col min="2567" max="2567" width="25.5703125" style="43" customWidth="1"/>
    <col min="2568" max="2569" width="3.7109375" style="43" customWidth="1"/>
    <col min="2570" max="2811" width="9.140625" style="43"/>
    <col min="2812" max="2813" width="0" style="43" hidden="1" customWidth="1"/>
    <col min="2814" max="2814" width="3.28515625" style="43" customWidth="1"/>
    <col min="2815" max="2815" width="9.28515625" style="43" customWidth="1"/>
    <col min="2816" max="2816" width="47" style="43" customWidth="1"/>
    <col min="2817" max="2817" width="64.42578125" style="43" customWidth="1"/>
    <col min="2818" max="2818" width="27" style="43" customWidth="1"/>
    <col min="2819" max="2821" width="9.140625" style="43"/>
    <col min="2822" max="2822" width="29.140625" style="43" customWidth="1"/>
    <col min="2823" max="2823" width="25.5703125" style="43" customWidth="1"/>
    <col min="2824" max="2825" width="3.7109375" style="43" customWidth="1"/>
    <col min="2826" max="3067" width="9.140625" style="43"/>
    <col min="3068" max="3069" width="0" style="43" hidden="1" customWidth="1"/>
    <col min="3070" max="3070" width="3.28515625" style="43" customWidth="1"/>
    <col min="3071" max="3071" width="9.28515625" style="43" customWidth="1"/>
    <col min="3072" max="3072" width="47" style="43" customWidth="1"/>
    <col min="3073" max="3073" width="64.42578125" style="43" customWidth="1"/>
    <col min="3074" max="3074" width="27" style="43" customWidth="1"/>
    <col min="3075" max="3077" width="9.140625" style="43"/>
    <col min="3078" max="3078" width="29.140625" style="43" customWidth="1"/>
    <col min="3079" max="3079" width="25.5703125" style="43" customWidth="1"/>
    <col min="3080" max="3081" width="3.7109375" style="43" customWidth="1"/>
    <col min="3082" max="3323" width="9.140625" style="43"/>
    <col min="3324" max="3325" width="0" style="43" hidden="1" customWidth="1"/>
    <col min="3326" max="3326" width="3.28515625" style="43" customWidth="1"/>
    <col min="3327" max="3327" width="9.28515625" style="43" customWidth="1"/>
    <col min="3328" max="3328" width="47" style="43" customWidth="1"/>
    <col min="3329" max="3329" width="64.42578125" style="43" customWidth="1"/>
    <col min="3330" max="3330" width="27" style="43" customWidth="1"/>
    <col min="3331" max="3333" width="9.140625" style="43"/>
    <col min="3334" max="3334" width="29.140625" style="43" customWidth="1"/>
    <col min="3335" max="3335" width="25.5703125" style="43" customWidth="1"/>
    <col min="3336" max="3337" width="3.7109375" style="43" customWidth="1"/>
    <col min="3338" max="3579" width="9.140625" style="43"/>
    <col min="3580" max="3581" width="0" style="43" hidden="1" customWidth="1"/>
    <col min="3582" max="3582" width="3.28515625" style="43" customWidth="1"/>
    <col min="3583" max="3583" width="9.28515625" style="43" customWidth="1"/>
    <col min="3584" max="3584" width="47" style="43" customWidth="1"/>
    <col min="3585" max="3585" width="64.42578125" style="43" customWidth="1"/>
    <col min="3586" max="3586" width="27" style="43" customWidth="1"/>
    <col min="3587" max="3589" width="9.140625" style="43"/>
    <col min="3590" max="3590" width="29.140625" style="43" customWidth="1"/>
    <col min="3591" max="3591" width="25.5703125" style="43" customWidth="1"/>
    <col min="3592" max="3593" width="3.7109375" style="43" customWidth="1"/>
    <col min="3594" max="3835" width="9.140625" style="43"/>
    <col min="3836" max="3837" width="0" style="43" hidden="1" customWidth="1"/>
    <col min="3838" max="3838" width="3.28515625" style="43" customWidth="1"/>
    <col min="3839" max="3839" width="9.28515625" style="43" customWidth="1"/>
    <col min="3840" max="3840" width="47" style="43" customWidth="1"/>
    <col min="3841" max="3841" width="64.42578125" style="43" customWidth="1"/>
    <col min="3842" max="3842" width="27" style="43" customWidth="1"/>
    <col min="3843" max="3845" width="9.140625" style="43"/>
    <col min="3846" max="3846" width="29.140625" style="43" customWidth="1"/>
    <col min="3847" max="3847" width="25.5703125" style="43" customWidth="1"/>
    <col min="3848" max="3849" width="3.7109375" style="43" customWidth="1"/>
    <col min="3850" max="4091" width="9.140625" style="43"/>
    <col min="4092" max="4093" width="0" style="43" hidden="1" customWidth="1"/>
    <col min="4094" max="4094" width="3.28515625" style="43" customWidth="1"/>
    <col min="4095" max="4095" width="9.28515625" style="43" customWidth="1"/>
    <col min="4096" max="4096" width="47" style="43" customWidth="1"/>
    <col min="4097" max="4097" width="64.42578125" style="43" customWidth="1"/>
    <col min="4098" max="4098" width="27" style="43" customWidth="1"/>
    <col min="4099" max="4101" width="9.140625" style="43"/>
    <col min="4102" max="4102" width="29.140625" style="43" customWidth="1"/>
    <col min="4103" max="4103" width="25.5703125" style="43" customWidth="1"/>
    <col min="4104" max="4105" width="3.7109375" style="43" customWidth="1"/>
    <col min="4106" max="4347" width="9.140625" style="43"/>
    <col min="4348" max="4349" width="0" style="43" hidden="1" customWidth="1"/>
    <col min="4350" max="4350" width="3.28515625" style="43" customWidth="1"/>
    <col min="4351" max="4351" width="9.28515625" style="43" customWidth="1"/>
    <col min="4352" max="4352" width="47" style="43" customWidth="1"/>
    <col min="4353" max="4353" width="64.42578125" style="43" customWidth="1"/>
    <col min="4354" max="4354" width="27" style="43" customWidth="1"/>
    <col min="4355" max="4357" width="9.140625" style="43"/>
    <col min="4358" max="4358" width="29.140625" style="43" customWidth="1"/>
    <col min="4359" max="4359" width="25.5703125" style="43" customWidth="1"/>
    <col min="4360" max="4361" width="3.7109375" style="43" customWidth="1"/>
    <col min="4362" max="4603" width="9.140625" style="43"/>
    <col min="4604" max="4605" width="0" style="43" hidden="1" customWidth="1"/>
    <col min="4606" max="4606" width="3.28515625" style="43" customWidth="1"/>
    <col min="4607" max="4607" width="9.28515625" style="43" customWidth="1"/>
    <col min="4608" max="4608" width="47" style="43" customWidth="1"/>
    <col min="4609" max="4609" width="64.42578125" style="43" customWidth="1"/>
    <col min="4610" max="4610" width="27" style="43" customWidth="1"/>
    <col min="4611" max="4613" width="9.140625" style="43"/>
    <col min="4614" max="4614" width="29.140625" style="43" customWidth="1"/>
    <col min="4615" max="4615" width="25.5703125" style="43" customWidth="1"/>
    <col min="4616" max="4617" width="3.7109375" style="43" customWidth="1"/>
    <col min="4618" max="4859" width="9.140625" style="43"/>
    <col min="4860" max="4861" width="0" style="43" hidden="1" customWidth="1"/>
    <col min="4862" max="4862" width="3.28515625" style="43" customWidth="1"/>
    <col min="4863" max="4863" width="9.28515625" style="43" customWidth="1"/>
    <col min="4864" max="4864" width="47" style="43" customWidth="1"/>
    <col min="4865" max="4865" width="64.42578125" style="43" customWidth="1"/>
    <col min="4866" max="4866" width="27" style="43" customWidth="1"/>
    <col min="4867" max="4869" width="9.140625" style="43"/>
    <col min="4870" max="4870" width="29.140625" style="43" customWidth="1"/>
    <col min="4871" max="4871" width="25.5703125" style="43" customWidth="1"/>
    <col min="4872" max="4873" width="3.7109375" style="43" customWidth="1"/>
    <col min="4874" max="5115" width="9.140625" style="43"/>
    <col min="5116" max="5117" width="0" style="43" hidden="1" customWidth="1"/>
    <col min="5118" max="5118" width="3.28515625" style="43" customWidth="1"/>
    <col min="5119" max="5119" width="9.28515625" style="43" customWidth="1"/>
    <col min="5120" max="5120" width="47" style="43" customWidth="1"/>
    <col min="5121" max="5121" width="64.42578125" style="43" customWidth="1"/>
    <col min="5122" max="5122" width="27" style="43" customWidth="1"/>
    <col min="5123" max="5125" width="9.140625" style="43"/>
    <col min="5126" max="5126" width="29.140625" style="43" customWidth="1"/>
    <col min="5127" max="5127" width="25.5703125" style="43" customWidth="1"/>
    <col min="5128" max="5129" width="3.7109375" style="43" customWidth="1"/>
    <col min="5130" max="5371" width="9.140625" style="43"/>
    <col min="5372" max="5373" width="0" style="43" hidden="1" customWidth="1"/>
    <col min="5374" max="5374" width="3.28515625" style="43" customWidth="1"/>
    <col min="5375" max="5375" width="9.28515625" style="43" customWidth="1"/>
    <col min="5376" max="5376" width="47" style="43" customWidth="1"/>
    <col min="5377" max="5377" width="64.42578125" style="43" customWidth="1"/>
    <col min="5378" max="5378" width="27" style="43" customWidth="1"/>
    <col min="5379" max="5381" width="9.140625" style="43"/>
    <col min="5382" max="5382" width="29.140625" style="43" customWidth="1"/>
    <col min="5383" max="5383" width="25.5703125" style="43" customWidth="1"/>
    <col min="5384" max="5385" width="3.7109375" style="43" customWidth="1"/>
    <col min="5386" max="5627" width="9.140625" style="43"/>
    <col min="5628" max="5629" width="0" style="43" hidden="1" customWidth="1"/>
    <col min="5630" max="5630" width="3.28515625" style="43" customWidth="1"/>
    <col min="5631" max="5631" width="9.28515625" style="43" customWidth="1"/>
    <col min="5632" max="5632" width="47" style="43" customWidth="1"/>
    <col min="5633" max="5633" width="64.42578125" style="43" customWidth="1"/>
    <col min="5634" max="5634" width="27" style="43" customWidth="1"/>
    <col min="5635" max="5637" width="9.140625" style="43"/>
    <col min="5638" max="5638" width="29.140625" style="43" customWidth="1"/>
    <col min="5639" max="5639" width="25.5703125" style="43" customWidth="1"/>
    <col min="5640" max="5641" width="3.7109375" style="43" customWidth="1"/>
    <col min="5642" max="5883" width="9.140625" style="43"/>
    <col min="5884" max="5885" width="0" style="43" hidden="1" customWidth="1"/>
    <col min="5886" max="5886" width="3.28515625" style="43" customWidth="1"/>
    <col min="5887" max="5887" width="9.28515625" style="43" customWidth="1"/>
    <col min="5888" max="5888" width="47" style="43" customWidth="1"/>
    <col min="5889" max="5889" width="64.42578125" style="43" customWidth="1"/>
    <col min="5890" max="5890" width="27" style="43" customWidth="1"/>
    <col min="5891" max="5893" width="9.140625" style="43"/>
    <col min="5894" max="5894" width="29.140625" style="43" customWidth="1"/>
    <col min="5895" max="5895" width="25.5703125" style="43" customWidth="1"/>
    <col min="5896" max="5897" width="3.7109375" style="43" customWidth="1"/>
    <col min="5898" max="6139" width="9.140625" style="43"/>
    <col min="6140" max="6141" width="0" style="43" hidden="1" customWidth="1"/>
    <col min="6142" max="6142" width="3.28515625" style="43" customWidth="1"/>
    <col min="6143" max="6143" width="9.28515625" style="43" customWidth="1"/>
    <col min="6144" max="6144" width="47" style="43" customWidth="1"/>
    <col min="6145" max="6145" width="64.42578125" style="43" customWidth="1"/>
    <col min="6146" max="6146" width="27" style="43" customWidth="1"/>
    <col min="6147" max="6149" width="9.140625" style="43"/>
    <col min="6150" max="6150" width="29.140625" style="43" customWidth="1"/>
    <col min="6151" max="6151" width="25.5703125" style="43" customWidth="1"/>
    <col min="6152" max="6153" width="3.7109375" style="43" customWidth="1"/>
    <col min="6154" max="6395" width="9.140625" style="43"/>
    <col min="6396" max="6397" width="0" style="43" hidden="1" customWidth="1"/>
    <col min="6398" max="6398" width="3.28515625" style="43" customWidth="1"/>
    <col min="6399" max="6399" width="9.28515625" style="43" customWidth="1"/>
    <col min="6400" max="6400" width="47" style="43" customWidth="1"/>
    <col min="6401" max="6401" width="64.42578125" style="43" customWidth="1"/>
    <col min="6402" max="6402" width="27" style="43" customWidth="1"/>
    <col min="6403" max="6405" width="9.140625" style="43"/>
    <col min="6406" max="6406" width="29.140625" style="43" customWidth="1"/>
    <col min="6407" max="6407" width="25.5703125" style="43" customWidth="1"/>
    <col min="6408" max="6409" width="3.7109375" style="43" customWidth="1"/>
    <col min="6410" max="6651" width="9.140625" style="43"/>
    <col min="6652" max="6653" width="0" style="43" hidden="1" customWidth="1"/>
    <col min="6654" max="6654" width="3.28515625" style="43" customWidth="1"/>
    <col min="6655" max="6655" width="9.28515625" style="43" customWidth="1"/>
    <col min="6656" max="6656" width="47" style="43" customWidth="1"/>
    <col min="6657" max="6657" width="64.42578125" style="43" customWidth="1"/>
    <col min="6658" max="6658" width="27" style="43" customWidth="1"/>
    <col min="6659" max="6661" width="9.140625" style="43"/>
    <col min="6662" max="6662" width="29.140625" style="43" customWidth="1"/>
    <col min="6663" max="6663" width="25.5703125" style="43" customWidth="1"/>
    <col min="6664" max="6665" width="3.7109375" style="43" customWidth="1"/>
    <col min="6666" max="6907" width="9.140625" style="43"/>
    <col min="6908" max="6909" width="0" style="43" hidden="1" customWidth="1"/>
    <col min="6910" max="6910" width="3.28515625" style="43" customWidth="1"/>
    <col min="6911" max="6911" width="9.28515625" style="43" customWidth="1"/>
    <col min="6912" max="6912" width="47" style="43" customWidth="1"/>
    <col min="6913" max="6913" width="64.42578125" style="43" customWidth="1"/>
    <col min="6914" max="6914" width="27" style="43" customWidth="1"/>
    <col min="6915" max="6917" width="9.140625" style="43"/>
    <col min="6918" max="6918" width="29.140625" style="43" customWidth="1"/>
    <col min="6919" max="6919" width="25.5703125" style="43" customWidth="1"/>
    <col min="6920" max="6921" width="3.7109375" style="43" customWidth="1"/>
    <col min="6922" max="7163" width="9.140625" style="43"/>
    <col min="7164" max="7165" width="0" style="43" hidden="1" customWidth="1"/>
    <col min="7166" max="7166" width="3.28515625" style="43" customWidth="1"/>
    <col min="7167" max="7167" width="9.28515625" style="43" customWidth="1"/>
    <col min="7168" max="7168" width="47" style="43" customWidth="1"/>
    <col min="7169" max="7169" width="64.42578125" style="43" customWidth="1"/>
    <col min="7170" max="7170" width="27" style="43" customWidth="1"/>
    <col min="7171" max="7173" width="9.140625" style="43"/>
    <col min="7174" max="7174" width="29.140625" style="43" customWidth="1"/>
    <col min="7175" max="7175" width="25.5703125" style="43" customWidth="1"/>
    <col min="7176" max="7177" width="3.7109375" style="43" customWidth="1"/>
    <col min="7178" max="7419" width="9.140625" style="43"/>
    <col min="7420" max="7421" width="0" style="43" hidden="1" customWidth="1"/>
    <col min="7422" max="7422" width="3.28515625" style="43" customWidth="1"/>
    <col min="7423" max="7423" width="9.28515625" style="43" customWidth="1"/>
    <col min="7424" max="7424" width="47" style="43" customWidth="1"/>
    <col min="7425" max="7425" width="64.42578125" style="43" customWidth="1"/>
    <col min="7426" max="7426" width="27" style="43" customWidth="1"/>
    <col min="7427" max="7429" width="9.140625" style="43"/>
    <col min="7430" max="7430" width="29.140625" style="43" customWidth="1"/>
    <col min="7431" max="7431" width="25.5703125" style="43" customWidth="1"/>
    <col min="7432" max="7433" width="3.7109375" style="43" customWidth="1"/>
    <col min="7434" max="7675" width="9.140625" style="43"/>
    <col min="7676" max="7677" width="0" style="43" hidden="1" customWidth="1"/>
    <col min="7678" max="7678" width="3.28515625" style="43" customWidth="1"/>
    <col min="7679" max="7679" width="9.28515625" style="43" customWidth="1"/>
    <col min="7680" max="7680" width="47" style="43" customWidth="1"/>
    <col min="7681" max="7681" width="64.42578125" style="43" customWidth="1"/>
    <col min="7682" max="7682" width="27" style="43" customWidth="1"/>
    <col min="7683" max="7685" width="9.140625" style="43"/>
    <col min="7686" max="7686" width="29.140625" style="43" customWidth="1"/>
    <col min="7687" max="7687" width="25.5703125" style="43" customWidth="1"/>
    <col min="7688" max="7689" width="3.7109375" style="43" customWidth="1"/>
    <col min="7690" max="7931" width="9.140625" style="43"/>
    <col min="7932" max="7933" width="0" style="43" hidden="1" customWidth="1"/>
    <col min="7934" max="7934" width="3.28515625" style="43" customWidth="1"/>
    <col min="7935" max="7935" width="9.28515625" style="43" customWidth="1"/>
    <col min="7936" max="7936" width="47" style="43" customWidth="1"/>
    <col min="7937" max="7937" width="64.42578125" style="43" customWidth="1"/>
    <col min="7938" max="7938" width="27" style="43" customWidth="1"/>
    <col min="7939" max="7941" width="9.140625" style="43"/>
    <col min="7942" max="7942" width="29.140625" style="43" customWidth="1"/>
    <col min="7943" max="7943" width="25.5703125" style="43" customWidth="1"/>
    <col min="7944" max="7945" width="3.7109375" style="43" customWidth="1"/>
    <col min="7946" max="8187" width="9.140625" style="43"/>
    <col min="8188" max="8189" width="0" style="43" hidden="1" customWidth="1"/>
    <col min="8190" max="8190" width="3.28515625" style="43" customWidth="1"/>
    <col min="8191" max="8191" width="9.28515625" style="43" customWidth="1"/>
    <col min="8192" max="8192" width="47" style="43" customWidth="1"/>
    <col min="8193" max="8193" width="64.42578125" style="43" customWidth="1"/>
    <col min="8194" max="8194" width="27" style="43" customWidth="1"/>
    <col min="8195" max="8197" width="9.140625" style="43"/>
    <col min="8198" max="8198" width="29.140625" style="43" customWidth="1"/>
    <col min="8199" max="8199" width="25.5703125" style="43" customWidth="1"/>
    <col min="8200" max="8201" width="3.7109375" style="43" customWidth="1"/>
    <col min="8202" max="8443" width="9.140625" style="43"/>
    <col min="8444" max="8445" width="0" style="43" hidden="1" customWidth="1"/>
    <col min="8446" max="8446" width="3.28515625" style="43" customWidth="1"/>
    <col min="8447" max="8447" width="9.28515625" style="43" customWidth="1"/>
    <col min="8448" max="8448" width="47" style="43" customWidth="1"/>
    <col min="8449" max="8449" width="64.42578125" style="43" customWidth="1"/>
    <col min="8450" max="8450" width="27" style="43" customWidth="1"/>
    <col min="8451" max="8453" width="9.140625" style="43"/>
    <col min="8454" max="8454" width="29.140625" style="43" customWidth="1"/>
    <col min="8455" max="8455" width="25.5703125" style="43" customWidth="1"/>
    <col min="8456" max="8457" width="3.7109375" style="43" customWidth="1"/>
    <col min="8458" max="8699" width="9.140625" style="43"/>
    <col min="8700" max="8701" width="0" style="43" hidden="1" customWidth="1"/>
    <col min="8702" max="8702" width="3.28515625" style="43" customWidth="1"/>
    <col min="8703" max="8703" width="9.28515625" style="43" customWidth="1"/>
    <col min="8704" max="8704" width="47" style="43" customWidth="1"/>
    <col min="8705" max="8705" width="64.42578125" style="43" customWidth="1"/>
    <col min="8706" max="8706" width="27" style="43" customWidth="1"/>
    <col min="8707" max="8709" width="9.140625" style="43"/>
    <col min="8710" max="8710" width="29.140625" style="43" customWidth="1"/>
    <col min="8711" max="8711" width="25.5703125" style="43" customWidth="1"/>
    <col min="8712" max="8713" width="3.7109375" style="43" customWidth="1"/>
    <col min="8714" max="8955" width="9.140625" style="43"/>
    <col min="8956" max="8957" width="0" style="43" hidden="1" customWidth="1"/>
    <col min="8958" max="8958" width="3.28515625" style="43" customWidth="1"/>
    <col min="8959" max="8959" width="9.28515625" style="43" customWidth="1"/>
    <col min="8960" max="8960" width="47" style="43" customWidth="1"/>
    <col min="8961" max="8961" width="64.42578125" style="43" customWidth="1"/>
    <col min="8962" max="8962" width="27" style="43" customWidth="1"/>
    <col min="8963" max="8965" width="9.140625" style="43"/>
    <col min="8966" max="8966" width="29.140625" style="43" customWidth="1"/>
    <col min="8967" max="8967" width="25.5703125" style="43" customWidth="1"/>
    <col min="8968" max="8969" width="3.7109375" style="43" customWidth="1"/>
    <col min="8970" max="9211" width="9.140625" style="43"/>
    <col min="9212" max="9213" width="0" style="43" hidden="1" customWidth="1"/>
    <col min="9214" max="9214" width="3.28515625" style="43" customWidth="1"/>
    <col min="9215" max="9215" width="9.28515625" style="43" customWidth="1"/>
    <col min="9216" max="9216" width="47" style="43" customWidth="1"/>
    <col min="9217" max="9217" width="64.42578125" style="43" customWidth="1"/>
    <col min="9218" max="9218" width="27" style="43" customWidth="1"/>
    <col min="9219" max="9221" width="9.140625" style="43"/>
    <col min="9222" max="9222" width="29.140625" style="43" customWidth="1"/>
    <col min="9223" max="9223" width="25.5703125" style="43" customWidth="1"/>
    <col min="9224" max="9225" width="3.7109375" style="43" customWidth="1"/>
    <col min="9226" max="9467" width="9.140625" style="43"/>
    <col min="9468" max="9469" width="0" style="43" hidden="1" customWidth="1"/>
    <col min="9470" max="9470" width="3.28515625" style="43" customWidth="1"/>
    <col min="9471" max="9471" width="9.28515625" style="43" customWidth="1"/>
    <col min="9472" max="9472" width="47" style="43" customWidth="1"/>
    <col min="9473" max="9473" width="64.42578125" style="43" customWidth="1"/>
    <col min="9474" max="9474" width="27" style="43" customWidth="1"/>
    <col min="9475" max="9477" width="9.140625" style="43"/>
    <col min="9478" max="9478" width="29.140625" style="43" customWidth="1"/>
    <col min="9479" max="9479" width="25.5703125" style="43" customWidth="1"/>
    <col min="9480" max="9481" width="3.7109375" style="43" customWidth="1"/>
    <col min="9482" max="9723" width="9.140625" style="43"/>
    <col min="9724" max="9725" width="0" style="43" hidden="1" customWidth="1"/>
    <col min="9726" max="9726" width="3.28515625" style="43" customWidth="1"/>
    <col min="9727" max="9727" width="9.28515625" style="43" customWidth="1"/>
    <col min="9728" max="9728" width="47" style="43" customWidth="1"/>
    <col min="9729" max="9729" width="64.42578125" style="43" customWidth="1"/>
    <col min="9730" max="9730" width="27" style="43" customWidth="1"/>
    <col min="9731" max="9733" width="9.140625" style="43"/>
    <col min="9734" max="9734" width="29.140625" style="43" customWidth="1"/>
    <col min="9735" max="9735" width="25.5703125" style="43" customWidth="1"/>
    <col min="9736" max="9737" width="3.7109375" style="43" customWidth="1"/>
    <col min="9738" max="9979" width="9.140625" style="43"/>
    <col min="9980" max="9981" width="0" style="43" hidden="1" customWidth="1"/>
    <col min="9982" max="9982" width="3.28515625" style="43" customWidth="1"/>
    <col min="9983" max="9983" width="9.28515625" style="43" customWidth="1"/>
    <col min="9984" max="9984" width="47" style="43" customWidth="1"/>
    <col min="9985" max="9985" width="64.42578125" style="43" customWidth="1"/>
    <col min="9986" max="9986" width="27" style="43" customWidth="1"/>
    <col min="9987" max="9989" width="9.140625" style="43"/>
    <col min="9990" max="9990" width="29.140625" style="43" customWidth="1"/>
    <col min="9991" max="9991" width="25.5703125" style="43" customWidth="1"/>
    <col min="9992" max="9993" width="3.7109375" style="43" customWidth="1"/>
    <col min="9994" max="10235" width="9.140625" style="43"/>
    <col min="10236" max="10237" width="0" style="43" hidden="1" customWidth="1"/>
    <col min="10238" max="10238" width="3.28515625" style="43" customWidth="1"/>
    <col min="10239" max="10239" width="9.28515625" style="43" customWidth="1"/>
    <col min="10240" max="10240" width="47" style="43" customWidth="1"/>
    <col min="10241" max="10241" width="64.42578125" style="43" customWidth="1"/>
    <col min="10242" max="10242" width="27" style="43" customWidth="1"/>
    <col min="10243" max="10245" width="9.140625" style="43"/>
    <col min="10246" max="10246" width="29.140625" style="43" customWidth="1"/>
    <col min="10247" max="10247" width="25.5703125" style="43" customWidth="1"/>
    <col min="10248" max="10249" width="3.7109375" style="43" customWidth="1"/>
    <col min="10250" max="10491" width="9.140625" style="43"/>
    <col min="10492" max="10493" width="0" style="43" hidden="1" customWidth="1"/>
    <col min="10494" max="10494" width="3.28515625" style="43" customWidth="1"/>
    <col min="10495" max="10495" width="9.28515625" style="43" customWidth="1"/>
    <col min="10496" max="10496" width="47" style="43" customWidth="1"/>
    <col min="10497" max="10497" width="64.42578125" style="43" customWidth="1"/>
    <col min="10498" max="10498" width="27" style="43" customWidth="1"/>
    <col min="10499" max="10501" width="9.140625" style="43"/>
    <col min="10502" max="10502" width="29.140625" style="43" customWidth="1"/>
    <col min="10503" max="10503" width="25.5703125" style="43" customWidth="1"/>
    <col min="10504" max="10505" width="3.7109375" style="43" customWidth="1"/>
    <col min="10506" max="10747" width="9.140625" style="43"/>
    <col min="10748" max="10749" width="0" style="43" hidden="1" customWidth="1"/>
    <col min="10750" max="10750" width="3.28515625" style="43" customWidth="1"/>
    <col min="10751" max="10751" width="9.28515625" style="43" customWidth="1"/>
    <col min="10752" max="10752" width="47" style="43" customWidth="1"/>
    <col min="10753" max="10753" width="64.42578125" style="43" customWidth="1"/>
    <col min="10754" max="10754" width="27" style="43" customWidth="1"/>
    <col min="10755" max="10757" width="9.140625" style="43"/>
    <col min="10758" max="10758" width="29.140625" style="43" customWidth="1"/>
    <col min="10759" max="10759" width="25.5703125" style="43" customWidth="1"/>
    <col min="10760" max="10761" width="3.7109375" style="43" customWidth="1"/>
    <col min="10762" max="11003" width="9.140625" style="43"/>
    <col min="11004" max="11005" width="0" style="43" hidden="1" customWidth="1"/>
    <col min="11006" max="11006" width="3.28515625" style="43" customWidth="1"/>
    <col min="11007" max="11007" width="9.28515625" style="43" customWidth="1"/>
    <col min="11008" max="11008" width="47" style="43" customWidth="1"/>
    <col min="11009" max="11009" width="64.42578125" style="43" customWidth="1"/>
    <col min="11010" max="11010" width="27" style="43" customWidth="1"/>
    <col min="11011" max="11013" width="9.140625" style="43"/>
    <col min="11014" max="11014" width="29.140625" style="43" customWidth="1"/>
    <col min="11015" max="11015" width="25.5703125" style="43" customWidth="1"/>
    <col min="11016" max="11017" width="3.7109375" style="43" customWidth="1"/>
    <col min="11018" max="11259" width="9.140625" style="43"/>
    <col min="11260" max="11261" width="0" style="43" hidden="1" customWidth="1"/>
    <col min="11262" max="11262" width="3.28515625" style="43" customWidth="1"/>
    <col min="11263" max="11263" width="9.28515625" style="43" customWidth="1"/>
    <col min="11264" max="11264" width="47" style="43" customWidth="1"/>
    <col min="11265" max="11265" width="64.42578125" style="43" customWidth="1"/>
    <col min="11266" max="11266" width="27" style="43" customWidth="1"/>
    <col min="11267" max="11269" width="9.140625" style="43"/>
    <col min="11270" max="11270" width="29.140625" style="43" customWidth="1"/>
    <col min="11271" max="11271" width="25.5703125" style="43" customWidth="1"/>
    <col min="11272" max="11273" width="3.7109375" style="43" customWidth="1"/>
    <col min="11274" max="11515" width="9.140625" style="43"/>
    <col min="11516" max="11517" width="0" style="43" hidden="1" customWidth="1"/>
    <col min="11518" max="11518" width="3.28515625" style="43" customWidth="1"/>
    <col min="11519" max="11519" width="9.28515625" style="43" customWidth="1"/>
    <col min="11520" max="11520" width="47" style="43" customWidth="1"/>
    <col min="11521" max="11521" width="64.42578125" style="43" customWidth="1"/>
    <col min="11522" max="11522" width="27" style="43" customWidth="1"/>
    <col min="11523" max="11525" width="9.140625" style="43"/>
    <col min="11526" max="11526" width="29.140625" style="43" customWidth="1"/>
    <col min="11527" max="11527" width="25.5703125" style="43" customWidth="1"/>
    <col min="11528" max="11529" width="3.7109375" style="43" customWidth="1"/>
    <col min="11530" max="11771" width="9.140625" style="43"/>
    <col min="11772" max="11773" width="0" style="43" hidden="1" customWidth="1"/>
    <col min="11774" max="11774" width="3.28515625" style="43" customWidth="1"/>
    <col min="11775" max="11775" width="9.28515625" style="43" customWidth="1"/>
    <col min="11776" max="11776" width="47" style="43" customWidth="1"/>
    <col min="11777" max="11777" width="64.42578125" style="43" customWidth="1"/>
    <col min="11778" max="11778" width="27" style="43" customWidth="1"/>
    <col min="11779" max="11781" width="9.140625" style="43"/>
    <col min="11782" max="11782" width="29.140625" style="43" customWidth="1"/>
    <col min="11783" max="11783" width="25.5703125" style="43" customWidth="1"/>
    <col min="11784" max="11785" width="3.7109375" style="43" customWidth="1"/>
    <col min="11786" max="12027" width="9.140625" style="43"/>
    <col min="12028" max="12029" width="0" style="43" hidden="1" customWidth="1"/>
    <col min="12030" max="12030" width="3.28515625" style="43" customWidth="1"/>
    <col min="12031" max="12031" width="9.28515625" style="43" customWidth="1"/>
    <col min="12032" max="12032" width="47" style="43" customWidth="1"/>
    <col min="12033" max="12033" width="64.42578125" style="43" customWidth="1"/>
    <col min="12034" max="12034" width="27" style="43" customWidth="1"/>
    <col min="12035" max="12037" width="9.140625" style="43"/>
    <col min="12038" max="12038" width="29.140625" style="43" customWidth="1"/>
    <col min="12039" max="12039" width="25.5703125" style="43" customWidth="1"/>
    <col min="12040" max="12041" width="3.7109375" style="43" customWidth="1"/>
    <col min="12042" max="12283" width="9.140625" style="43"/>
    <col min="12284" max="12285" width="0" style="43" hidden="1" customWidth="1"/>
    <col min="12286" max="12286" width="3.28515625" style="43" customWidth="1"/>
    <col min="12287" max="12287" width="9.28515625" style="43" customWidth="1"/>
    <col min="12288" max="12288" width="47" style="43" customWidth="1"/>
    <col min="12289" max="12289" width="64.42578125" style="43" customWidth="1"/>
    <col min="12290" max="12290" width="27" style="43" customWidth="1"/>
    <col min="12291" max="12293" width="9.140625" style="43"/>
    <col min="12294" max="12294" width="29.140625" style="43" customWidth="1"/>
    <col min="12295" max="12295" width="25.5703125" style="43" customWidth="1"/>
    <col min="12296" max="12297" width="3.7109375" style="43" customWidth="1"/>
    <col min="12298" max="12539" width="9.140625" style="43"/>
    <col min="12540" max="12541" width="0" style="43" hidden="1" customWidth="1"/>
    <col min="12542" max="12542" width="3.28515625" style="43" customWidth="1"/>
    <col min="12543" max="12543" width="9.28515625" style="43" customWidth="1"/>
    <col min="12544" max="12544" width="47" style="43" customWidth="1"/>
    <col min="12545" max="12545" width="64.42578125" style="43" customWidth="1"/>
    <col min="12546" max="12546" width="27" style="43" customWidth="1"/>
    <col min="12547" max="12549" width="9.140625" style="43"/>
    <col min="12550" max="12550" width="29.140625" style="43" customWidth="1"/>
    <col min="12551" max="12551" width="25.5703125" style="43" customWidth="1"/>
    <col min="12552" max="12553" width="3.7109375" style="43" customWidth="1"/>
    <col min="12554" max="12795" width="9.140625" style="43"/>
    <col min="12796" max="12797" width="0" style="43" hidden="1" customWidth="1"/>
    <col min="12798" max="12798" width="3.28515625" style="43" customWidth="1"/>
    <col min="12799" max="12799" width="9.28515625" style="43" customWidth="1"/>
    <col min="12800" max="12800" width="47" style="43" customWidth="1"/>
    <col min="12801" max="12801" width="64.42578125" style="43" customWidth="1"/>
    <col min="12802" max="12802" width="27" style="43" customWidth="1"/>
    <col min="12803" max="12805" width="9.140625" style="43"/>
    <col min="12806" max="12806" width="29.140625" style="43" customWidth="1"/>
    <col min="12807" max="12807" width="25.5703125" style="43" customWidth="1"/>
    <col min="12808" max="12809" width="3.7109375" style="43" customWidth="1"/>
    <col min="12810" max="13051" width="9.140625" style="43"/>
    <col min="13052" max="13053" width="0" style="43" hidden="1" customWidth="1"/>
    <col min="13054" max="13054" width="3.28515625" style="43" customWidth="1"/>
    <col min="13055" max="13055" width="9.28515625" style="43" customWidth="1"/>
    <col min="13056" max="13056" width="47" style="43" customWidth="1"/>
    <col min="13057" max="13057" width="64.42578125" style="43" customWidth="1"/>
    <col min="13058" max="13058" width="27" style="43" customWidth="1"/>
    <col min="13059" max="13061" width="9.140625" style="43"/>
    <col min="13062" max="13062" width="29.140625" style="43" customWidth="1"/>
    <col min="13063" max="13063" width="25.5703125" style="43" customWidth="1"/>
    <col min="13064" max="13065" width="3.7109375" style="43" customWidth="1"/>
    <col min="13066" max="13307" width="9.140625" style="43"/>
    <col min="13308" max="13309" width="0" style="43" hidden="1" customWidth="1"/>
    <col min="13310" max="13310" width="3.28515625" style="43" customWidth="1"/>
    <col min="13311" max="13311" width="9.28515625" style="43" customWidth="1"/>
    <col min="13312" max="13312" width="47" style="43" customWidth="1"/>
    <col min="13313" max="13313" width="64.42578125" style="43" customWidth="1"/>
    <col min="13314" max="13314" width="27" style="43" customWidth="1"/>
    <col min="13315" max="13317" width="9.140625" style="43"/>
    <col min="13318" max="13318" width="29.140625" style="43" customWidth="1"/>
    <col min="13319" max="13319" width="25.5703125" style="43" customWidth="1"/>
    <col min="13320" max="13321" width="3.7109375" style="43" customWidth="1"/>
    <col min="13322" max="13563" width="9.140625" style="43"/>
    <col min="13564" max="13565" width="0" style="43" hidden="1" customWidth="1"/>
    <col min="13566" max="13566" width="3.28515625" style="43" customWidth="1"/>
    <col min="13567" max="13567" width="9.28515625" style="43" customWidth="1"/>
    <col min="13568" max="13568" width="47" style="43" customWidth="1"/>
    <col min="13569" max="13569" width="64.42578125" style="43" customWidth="1"/>
    <col min="13570" max="13570" width="27" style="43" customWidth="1"/>
    <col min="13571" max="13573" width="9.140625" style="43"/>
    <col min="13574" max="13574" width="29.140625" style="43" customWidth="1"/>
    <col min="13575" max="13575" width="25.5703125" style="43" customWidth="1"/>
    <col min="13576" max="13577" width="3.7109375" style="43" customWidth="1"/>
    <col min="13578" max="13819" width="9.140625" style="43"/>
    <col min="13820" max="13821" width="0" style="43" hidden="1" customWidth="1"/>
    <col min="13822" max="13822" width="3.28515625" style="43" customWidth="1"/>
    <col min="13823" max="13823" width="9.28515625" style="43" customWidth="1"/>
    <col min="13824" max="13824" width="47" style="43" customWidth="1"/>
    <col min="13825" max="13825" width="64.42578125" style="43" customWidth="1"/>
    <col min="13826" max="13826" width="27" style="43" customWidth="1"/>
    <col min="13827" max="13829" width="9.140625" style="43"/>
    <col min="13830" max="13830" width="29.140625" style="43" customWidth="1"/>
    <col min="13831" max="13831" width="25.5703125" style="43" customWidth="1"/>
    <col min="13832" max="13833" width="3.7109375" style="43" customWidth="1"/>
    <col min="13834" max="14075" width="9.140625" style="43"/>
    <col min="14076" max="14077" width="0" style="43" hidden="1" customWidth="1"/>
    <col min="14078" max="14078" width="3.28515625" style="43" customWidth="1"/>
    <col min="14079" max="14079" width="9.28515625" style="43" customWidth="1"/>
    <col min="14080" max="14080" width="47" style="43" customWidth="1"/>
    <col min="14081" max="14081" width="64.42578125" style="43" customWidth="1"/>
    <col min="14082" max="14082" width="27" style="43" customWidth="1"/>
    <col min="14083" max="14085" width="9.140625" style="43"/>
    <col min="14086" max="14086" width="29.140625" style="43" customWidth="1"/>
    <col min="14087" max="14087" width="25.5703125" style="43" customWidth="1"/>
    <col min="14088" max="14089" width="3.7109375" style="43" customWidth="1"/>
    <col min="14090" max="14331" width="9.140625" style="43"/>
    <col min="14332" max="14333" width="0" style="43" hidden="1" customWidth="1"/>
    <col min="14334" max="14334" width="3.28515625" style="43" customWidth="1"/>
    <col min="14335" max="14335" width="9.28515625" style="43" customWidth="1"/>
    <col min="14336" max="14336" width="47" style="43" customWidth="1"/>
    <col min="14337" max="14337" width="64.42578125" style="43" customWidth="1"/>
    <col min="14338" max="14338" width="27" style="43" customWidth="1"/>
    <col min="14339" max="14341" width="9.140625" style="43"/>
    <col min="14342" max="14342" width="29.140625" style="43" customWidth="1"/>
    <col min="14343" max="14343" width="25.5703125" style="43" customWidth="1"/>
    <col min="14344" max="14345" width="3.7109375" style="43" customWidth="1"/>
    <col min="14346" max="14587" width="9.140625" style="43"/>
    <col min="14588" max="14589" width="0" style="43" hidden="1" customWidth="1"/>
    <col min="14590" max="14590" width="3.28515625" style="43" customWidth="1"/>
    <col min="14591" max="14591" width="9.28515625" style="43" customWidth="1"/>
    <col min="14592" max="14592" width="47" style="43" customWidth="1"/>
    <col min="14593" max="14593" width="64.42578125" style="43" customWidth="1"/>
    <col min="14594" max="14594" width="27" style="43" customWidth="1"/>
    <col min="14595" max="14597" width="9.140625" style="43"/>
    <col min="14598" max="14598" width="29.140625" style="43" customWidth="1"/>
    <col min="14599" max="14599" width="25.5703125" style="43" customWidth="1"/>
    <col min="14600" max="14601" width="3.7109375" style="43" customWidth="1"/>
    <col min="14602" max="14843" width="9.140625" style="43"/>
    <col min="14844" max="14845" width="0" style="43" hidden="1" customWidth="1"/>
    <col min="14846" max="14846" width="3.28515625" style="43" customWidth="1"/>
    <col min="14847" max="14847" width="9.28515625" style="43" customWidth="1"/>
    <col min="14848" max="14848" width="47" style="43" customWidth="1"/>
    <col min="14849" max="14849" width="64.42578125" style="43" customWidth="1"/>
    <col min="14850" max="14850" width="27" style="43" customWidth="1"/>
    <col min="14851" max="14853" width="9.140625" style="43"/>
    <col min="14854" max="14854" width="29.140625" style="43" customWidth="1"/>
    <col min="14855" max="14855" width="25.5703125" style="43" customWidth="1"/>
    <col min="14856" max="14857" width="3.7109375" style="43" customWidth="1"/>
    <col min="14858" max="15099" width="9.140625" style="43"/>
    <col min="15100" max="15101" width="0" style="43" hidden="1" customWidth="1"/>
    <col min="15102" max="15102" width="3.28515625" style="43" customWidth="1"/>
    <col min="15103" max="15103" width="9.28515625" style="43" customWidth="1"/>
    <col min="15104" max="15104" width="47" style="43" customWidth="1"/>
    <col min="15105" max="15105" width="64.42578125" style="43" customWidth="1"/>
    <col min="15106" max="15106" width="27" style="43" customWidth="1"/>
    <col min="15107" max="15109" width="9.140625" style="43"/>
    <col min="15110" max="15110" width="29.140625" style="43" customWidth="1"/>
    <col min="15111" max="15111" width="25.5703125" style="43" customWidth="1"/>
    <col min="15112" max="15113" width="3.7109375" style="43" customWidth="1"/>
    <col min="15114" max="15355" width="9.140625" style="43"/>
    <col min="15356" max="15357" width="0" style="43" hidden="1" customWidth="1"/>
    <col min="15358" max="15358" width="3.28515625" style="43" customWidth="1"/>
    <col min="15359" max="15359" width="9.28515625" style="43" customWidth="1"/>
    <col min="15360" max="15360" width="47" style="43" customWidth="1"/>
    <col min="15361" max="15361" width="64.42578125" style="43" customWidth="1"/>
    <col min="15362" max="15362" width="27" style="43" customWidth="1"/>
    <col min="15363" max="15365" width="9.140625" style="43"/>
    <col min="15366" max="15366" width="29.140625" style="43" customWidth="1"/>
    <col min="15367" max="15367" width="25.5703125" style="43" customWidth="1"/>
    <col min="15368" max="15369" width="3.7109375" style="43" customWidth="1"/>
    <col min="15370" max="15611" width="9.140625" style="43"/>
    <col min="15612" max="15613" width="0" style="43" hidden="1" customWidth="1"/>
    <col min="15614" max="15614" width="3.28515625" style="43" customWidth="1"/>
    <col min="15615" max="15615" width="9.28515625" style="43" customWidth="1"/>
    <col min="15616" max="15616" width="47" style="43" customWidth="1"/>
    <col min="15617" max="15617" width="64.42578125" style="43" customWidth="1"/>
    <col min="15618" max="15618" width="27" style="43" customWidth="1"/>
    <col min="15619" max="15621" width="9.140625" style="43"/>
    <col min="15622" max="15622" width="29.140625" style="43" customWidth="1"/>
    <col min="15623" max="15623" width="25.5703125" style="43" customWidth="1"/>
    <col min="15624" max="15625" width="3.7109375" style="43" customWidth="1"/>
    <col min="15626" max="15867" width="9.140625" style="43"/>
    <col min="15868" max="15869" width="0" style="43" hidden="1" customWidth="1"/>
    <col min="15870" max="15870" width="3.28515625" style="43" customWidth="1"/>
    <col min="15871" max="15871" width="9.28515625" style="43" customWidth="1"/>
    <col min="15872" max="15872" width="47" style="43" customWidth="1"/>
    <col min="15873" max="15873" width="64.42578125" style="43" customWidth="1"/>
    <col min="15874" max="15874" width="27" style="43" customWidth="1"/>
    <col min="15875" max="15877" width="9.140625" style="43"/>
    <col min="15878" max="15878" width="29.140625" style="43" customWidth="1"/>
    <col min="15879" max="15879" width="25.5703125" style="43" customWidth="1"/>
    <col min="15880" max="15881" width="3.7109375" style="43" customWidth="1"/>
    <col min="15882" max="16123" width="9.140625" style="43"/>
    <col min="16124" max="16125" width="0" style="43" hidden="1" customWidth="1"/>
    <col min="16126" max="16126" width="3.28515625" style="43" customWidth="1"/>
    <col min="16127" max="16127" width="9.28515625" style="43" customWidth="1"/>
    <col min="16128" max="16128" width="47" style="43" customWidth="1"/>
    <col min="16129" max="16129" width="64.42578125" style="43" customWidth="1"/>
    <col min="16130" max="16130" width="27" style="43" customWidth="1"/>
    <col min="16131" max="16133" width="9.140625" style="43"/>
    <col min="16134" max="16134" width="29.140625" style="43" customWidth="1"/>
    <col min="16135" max="16135" width="25.5703125" style="43" customWidth="1"/>
    <col min="16136" max="16137" width="3.7109375" style="43" customWidth="1"/>
    <col min="16138" max="16384" width="9.140625" style="43"/>
  </cols>
  <sheetData>
    <row r="1" spans="1:3">
      <c r="B1" s="44" t="s">
        <v>42</v>
      </c>
      <c r="C1" s="45"/>
    </row>
    <row r="2" spans="1:3">
      <c r="B2" s="44" t="s">
        <v>43</v>
      </c>
      <c r="C2" s="45"/>
    </row>
    <row r="3" spans="1:3">
      <c r="B3" s="44"/>
      <c r="C3" s="45"/>
    </row>
    <row r="4" spans="1:3">
      <c r="A4" s="72" t="s">
        <v>18</v>
      </c>
      <c r="B4" s="72"/>
    </row>
    <row r="5" spans="1:3">
      <c r="A5" s="46"/>
      <c r="B5" s="46"/>
    </row>
    <row r="6" spans="1:3">
      <c r="A6" s="46"/>
      <c r="B6" s="46"/>
    </row>
    <row r="7" spans="1:3">
      <c r="A7" s="47" t="s">
        <v>37</v>
      </c>
      <c r="B7" s="47" t="s">
        <v>75</v>
      </c>
    </row>
    <row r="8" spans="1:3">
      <c r="A8" s="47" t="s">
        <v>38</v>
      </c>
      <c r="B8" s="47" t="s">
        <v>76</v>
      </c>
    </row>
    <row r="9" spans="1:3">
      <c r="A9" s="47" t="s">
        <v>39</v>
      </c>
      <c r="B9" s="79" t="s">
        <v>82</v>
      </c>
    </row>
    <row r="10" spans="1:3">
      <c r="A10" s="47" t="s">
        <v>3</v>
      </c>
      <c r="B10" s="79" t="s">
        <v>82</v>
      </c>
    </row>
    <row r="11" spans="1:3">
      <c r="A11" s="47" t="s">
        <v>1</v>
      </c>
      <c r="B11" s="47" t="s">
        <v>4</v>
      </c>
    </row>
    <row r="12" spans="1:3">
      <c r="A12" s="47" t="s">
        <v>2</v>
      </c>
      <c r="B12" s="47" t="s">
        <v>5</v>
      </c>
    </row>
    <row r="13" spans="1:3">
      <c r="A13" s="47" t="s">
        <v>44</v>
      </c>
      <c r="B13" s="47" t="s">
        <v>6</v>
      </c>
    </row>
    <row r="14" spans="1:3">
      <c r="A14" s="47" t="s">
        <v>40</v>
      </c>
      <c r="B14" s="47" t="s">
        <v>7</v>
      </c>
    </row>
    <row r="15" spans="1:3" ht="45">
      <c r="A15" s="47" t="s">
        <v>45</v>
      </c>
      <c r="B15" s="48" t="s">
        <v>79</v>
      </c>
    </row>
    <row r="16" spans="1:3">
      <c r="A16" s="47" t="s">
        <v>41</v>
      </c>
      <c r="B16" s="47" t="s">
        <v>8</v>
      </c>
    </row>
    <row r="17" spans="1:2">
      <c r="A17" s="46"/>
      <c r="B17" s="46"/>
    </row>
    <row r="18" spans="1:2">
      <c r="A18" s="46"/>
      <c r="B18" s="46"/>
    </row>
    <row r="19" spans="1:2">
      <c r="A19" s="46"/>
      <c r="B19" s="46"/>
    </row>
    <row r="23" spans="1:2">
      <c r="B23" s="78"/>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9" sqref="A29"/>
      <selection pane="topRight" activeCell="A29" sqref="A29"/>
      <selection pane="bottomLeft" activeCell="A29" sqref="A29"/>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Титульный!$C$9</f>
        <v>Аргаяшская ТЭЦ без ДПМ/НВ</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4" t="s">
        <v>47</v>
      </c>
      <c r="B10" s="22" t="s">
        <v>52</v>
      </c>
      <c r="C10" s="21" t="s">
        <v>54</v>
      </c>
      <c r="D10" s="49">
        <f>'[2]Рег уровни 2016'!D298</f>
        <v>1009.9153064796029</v>
      </c>
      <c r="E10" s="49">
        <f>'[2]Рег уровни 2016'!E298</f>
        <v>1009.9153064796029</v>
      </c>
      <c r="F10" s="49">
        <f>'[2]Рег уровни 2016'!F298</f>
        <v>1009.9153064796029</v>
      </c>
      <c r="G10" s="49">
        <f>'[2]Рег уровни 2016'!G298</f>
        <v>1009.9153064796029</v>
      </c>
      <c r="H10" s="49">
        <f>'[2]Рег уровни 2016'!H298</f>
        <v>1006.2983604091424</v>
      </c>
      <c r="I10" s="49">
        <f>'[2]Рег уровни 2016'!I298</f>
        <v>1009.9153064796029</v>
      </c>
      <c r="J10" s="50">
        <f>'[2]Рег уровни 2016'!J298</f>
        <v>1085.4869427249384</v>
      </c>
      <c r="K10" s="50">
        <f>'[2]Рег уровни 2016'!K298</f>
        <v>1085.4869427249384</v>
      </c>
      <c r="L10" s="50">
        <f>'[2]Рег уровни 2016'!L298</f>
        <v>1085.4869427249384</v>
      </c>
      <c r="M10" s="50">
        <f>'[2]Рег уровни 2016'!M298</f>
        <v>1085.4869427249384</v>
      </c>
      <c r="N10" s="50">
        <f>'[2]Рег уровни 2016'!N298</f>
        <v>1081.5993417480693</v>
      </c>
      <c r="O10" s="50">
        <f>'[2]Рег уровни 2016'!O298</f>
        <v>1085.4869427249384</v>
      </c>
    </row>
    <row r="11" spans="1:15" ht="12.75" customHeight="1">
      <c r="A11" s="24"/>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2017'!D302</f>
        <v>1085.4869427249384</v>
      </c>
      <c r="E16" s="49">
        <f>'[3]Рег уровни 2017'!E302</f>
        <v>1085.4869427249384</v>
      </c>
      <c r="F16" s="49">
        <f>'[3]Рег уровни 2017'!F302</f>
        <v>1085.4869427249384</v>
      </c>
      <c r="G16" s="49">
        <f>'[3]Рег уровни 2017'!G302</f>
        <v>1085.4869427249384</v>
      </c>
      <c r="H16" s="49">
        <f>'[3]Рег уровни 2017'!H302</f>
        <v>1081.5993417480693</v>
      </c>
      <c r="I16" s="49">
        <f>'[3]Рег уровни 2017'!I302</f>
        <v>1085.4869427249384</v>
      </c>
      <c r="J16" s="50">
        <f>'[3]Рег уровни 2017'!J302</f>
        <v>1114.7178850369576</v>
      </c>
      <c r="K16" s="50">
        <f>'[3]Рег уровни 2017'!K302</f>
        <v>1114.7178850369576</v>
      </c>
      <c r="L16" s="50">
        <f>'[3]Рег уровни 2017'!L302</f>
        <v>1114.7178850369576</v>
      </c>
      <c r="M16" s="50">
        <f>'[3]Рег уровни 2017'!M302</f>
        <v>1114.7178850369576</v>
      </c>
      <c r="N16" s="50">
        <f>'[3]Рег уровни 2017'!N302</f>
        <v>1110.7255953389126</v>
      </c>
      <c r="O16" s="50">
        <f>'[3]Рег уровни 2017'!O302</f>
        <v>1114.7178850369576</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[4]Топливо!$R$252</f>
        <v>1355.5938603571828</v>
      </c>
      <c r="E22" s="49">
        <f>[4]Топливо!$X$252</f>
        <v>1354.4154848692244</v>
      </c>
      <c r="F22" s="49">
        <f>[4]Топливо!$AD$252</f>
        <v>1351.4825245583406</v>
      </c>
      <c r="G22" s="49">
        <f>[4]Топливо!$AJ$252</f>
        <v>1354.9832400363082</v>
      </c>
      <c r="H22" s="49">
        <f>[4]Топливо!$AP$252</f>
        <v>1357.0433144283231</v>
      </c>
      <c r="I22" s="49">
        <f>[4]Топливо!$AV$252</f>
        <v>1369.9437002850232</v>
      </c>
      <c r="J22" s="51">
        <f>[4]Топливо!$BB$252</f>
        <v>1415.501269761543</v>
      </c>
      <c r="K22" s="51">
        <f>[4]Топливо!$BH$252</f>
        <v>1417.8975305883253</v>
      </c>
      <c r="L22" s="51">
        <f>[4]Топливо!$BN$252</f>
        <v>1399.4897917583235</v>
      </c>
      <c r="M22" s="51">
        <f>[4]Топливо!$BT$252</f>
        <v>1398.2598134583166</v>
      </c>
      <c r="N22" s="51">
        <f>[4]Топливо!$BZ$252</f>
        <v>1395.8845214497337</v>
      </c>
      <c r="O22" s="51">
        <f>[4]Топливо!$CF$252</f>
        <v>1396.1755886105616</v>
      </c>
    </row>
    <row r="23" spans="1:15">
      <c r="A23" s="26"/>
      <c r="B23" s="23" t="s">
        <v>80</v>
      </c>
      <c r="C23" s="21" t="s">
        <v>54</v>
      </c>
      <c r="D23" s="49">
        <f>[4]Топливо!$R$214</f>
        <v>1265.9036078104511</v>
      </c>
      <c r="E23" s="49">
        <f>[4]Топливо!$X$214</f>
        <v>1264.8023223076864</v>
      </c>
      <c r="F23" s="49">
        <f>[4]Топливо!$AD$214</f>
        <v>1262.0612379049912</v>
      </c>
      <c r="G23" s="49">
        <f>[4]Топливо!$AJ$214</f>
        <v>1265.3329346133721</v>
      </c>
      <c r="H23" s="49">
        <f>[4]Топливо!$AP$214</f>
        <v>1267.2582377834794</v>
      </c>
      <c r="I23" s="49">
        <f>[4]Топливо!$AV$214</f>
        <v>1279.3146731635729</v>
      </c>
      <c r="J23" s="51">
        <f>[4]Топливо!$BB$214</f>
        <v>1321.8415137958345</v>
      </c>
      <c r="K23" s="51">
        <f>[4]Топливо!$BH$214</f>
        <v>1324.081009895631</v>
      </c>
      <c r="L23" s="51">
        <f>[4]Топливо!$BN$214</f>
        <v>1306.8775156619845</v>
      </c>
      <c r="M23" s="51">
        <f>[4]Топливо!$BT$214</f>
        <v>1305.7280032320714</v>
      </c>
      <c r="N23" s="51">
        <f>[4]Топливо!$BZ$214</f>
        <v>1303.5081041586295</v>
      </c>
      <c r="O23" s="51">
        <f>[4]Топливо!$CF$214</f>
        <v>1303.7801295425809</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7:O7"/>
    <mergeCell ref="A8:A9"/>
    <mergeCell ref="B8:B9"/>
    <mergeCell ref="C8:C9"/>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B33" sqref="B33"/>
      <selection pane="topRight" activeCell="B33" sqref="B33"/>
      <selection pane="bottomLeft" activeCell="B33" sqref="B33"/>
      <selection pane="bottomRight" activeCell="B33" sqref="B33"/>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Титульный!$C$10</f>
        <v>Аргаяшская ТЭЦ (ТГ 4) НВ</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5" t="s">
        <v>47</v>
      </c>
      <c r="B10" s="22" t="s">
        <v>52</v>
      </c>
      <c r="C10" s="21" t="s">
        <v>54</v>
      </c>
      <c r="D10" s="49">
        <f>'[2]Рег уровни 2016'!D299</f>
        <v>1223.5628122849048</v>
      </c>
      <c r="E10" s="49">
        <f>'[2]Рег уровни 2016'!E299</f>
        <v>1223.5628122849048</v>
      </c>
      <c r="F10" s="49">
        <f>'[2]Рег уровни 2016'!F299</f>
        <v>1223.5628122849048</v>
      </c>
      <c r="G10" s="49">
        <f>'[2]Рег уровни 2016'!G299</f>
        <v>1223.5628122849048</v>
      </c>
      <c r="H10" s="49">
        <f>'[2]Рег уровни 2016'!H299</f>
        <v>1223.5628122849048</v>
      </c>
      <c r="I10" s="49">
        <f>'[2]Рег уровни 2016'!I299</f>
        <v>1223.5628122849048</v>
      </c>
      <c r="J10" s="50">
        <f>'[2]Рег уровни 2016'!J299</f>
        <v>1248.034068530603</v>
      </c>
      <c r="K10" s="50">
        <f>'[2]Рег уровни 2016'!K299</f>
        <v>1248.034068530603</v>
      </c>
      <c r="L10" s="50">
        <f>'[2]Рег уровни 2016'!L299</f>
        <v>1248.034068530603</v>
      </c>
      <c r="M10" s="50">
        <f>'[2]Рег уровни 2016'!M299</f>
        <v>1248.034068530603</v>
      </c>
      <c r="N10" s="50">
        <f>'[2]Рег уровни 2016'!N299</f>
        <v>1248.034068530603</v>
      </c>
      <c r="O10" s="50">
        <f>'[2]Рег уровни 2016'!O299</f>
        <v>1248.034068530603</v>
      </c>
    </row>
    <row r="11" spans="1:15" ht="12.75" customHeight="1">
      <c r="A11" s="25"/>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4"/>
      <c r="E12" s="34"/>
      <c r="F12" s="34"/>
      <c r="G12" s="34"/>
      <c r="H12" s="34"/>
      <c r="I12" s="34"/>
      <c r="J12" s="34"/>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2017'!D303</f>
        <v>1248.034068530603</v>
      </c>
      <c r="E16" s="49">
        <f>'[3]Рег уровни 2017'!E303</f>
        <v>1248.034068530603</v>
      </c>
      <c r="F16" s="49">
        <f>'[3]Рег уровни 2017'!F303</f>
        <v>1248.034068530603</v>
      </c>
      <c r="G16" s="49">
        <f>'[3]Рег уровни 2017'!G303</f>
        <v>1248.034068530603</v>
      </c>
      <c r="H16" s="49">
        <f>'[3]Рег уровни 2017'!H303</f>
        <v>1248.034068530603</v>
      </c>
      <c r="I16" s="49">
        <f>'[3]Рег уровни 2017'!I303</f>
        <v>1248.034068530603</v>
      </c>
      <c r="J16" s="50">
        <f>'[3]Рег уровни 2017'!J303</f>
        <v>1248.034068530603</v>
      </c>
      <c r="K16" s="50">
        <f>'[3]Рег уровни 2017'!K303</f>
        <v>1248.034068530603</v>
      </c>
      <c r="L16" s="50">
        <f>'[3]Рег уровни 2017'!L303</f>
        <v>1248.034068530603</v>
      </c>
      <c r="M16" s="50">
        <f>'[3]Рег уровни 2017'!M303</f>
        <v>1248.034068530603</v>
      </c>
      <c r="N16" s="50">
        <f>'[3]Рег уровни 2017'!N303</f>
        <v>1248.034068530603</v>
      </c>
      <c r="O16" s="50">
        <f>'[3]Рег уровни 2017'!O303</f>
        <v>1248.034068530603</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4"/>
      <c r="E18" s="34"/>
      <c r="F18" s="34"/>
      <c r="G18" s="34"/>
      <c r="H18" s="34"/>
      <c r="I18" s="34"/>
      <c r="J18" s="34"/>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[5]Топливо!$R$200</f>
        <v>1335.7924554851793</v>
      </c>
      <c r="E22" s="49">
        <f>[5]Топливо!$X$200</f>
        <v>1335.7924554851791</v>
      </c>
      <c r="F22" s="49">
        <f>[5]Топливо!$AD$200</f>
        <v>1335.7924554851795</v>
      </c>
      <c r="G22" s="49">
        <f>[5]Топливо!$AJ$200</f>
        <v>1335.7924554851793</v>
      </c>
      <c r="H22" s="49">
        <f>[5]Топливо!$AP$200</f>
        <v>1335.7924554851795</v>
      </c>
      <c r="I22" s="49">
        <f>[5]Топливо!$AV$200</f>
        <v>1335.7924554851793</v>
      </c>
      <c r="J22" s="51">
        <f>[5]Топливо!$BB$200</f>
        <v>1381.2250657112938</v>
      </c>
      <c r="K22" s="51">
        <f>[5]Топливо!$BH$200</f>
        <v>1381.2250657112938</v>
      </c>
      <c r="L22" s="51">
        <f>[5]Топливо!$BN$200</f>
        <v>1381.2250657112936</v>
      </c>
      <c r="M22" s="51">
        <f>[5]Топливо!$BT$200</f>
        <v>1381.2250657112938</v>
      </c>
      <c r="N22" s="51">
        <f>[5]Топливо!$BZ$200</f>
        <v>1381.2250657112938</v>
      </c>
      <c r="O22" s="51">
        <f>[5]Топливо!$CF$200</f>
        <v>1381.2250657112936</v>
      </c>
    </row>
    <row r="23" spans="1:15">
      <c r="A23" s="26"/>
      <c r="B23" s="23" t="s">
        <v>80</v>
      </c>
      <c r="C23" s="21" t="s">
        <v>54</v>
      </c>
      <c r="D23" s="49">
        <f>[5]Топливо!$R$170</f>
        <v>1247.3976219487656</v>
      </c>
      <c r="E23" s="49">
        <f>[5]Топливо!$X$170</f>
        <v>1247.3976219487654</v>
      </c>
      <c r="F23" s="49">
        <f>[5]Топливо!$AD$170</f>
        <v>1247.3976219487658</v>
      </c>
      <c r="G23" s="49">
        <f>[5]Топливо!$AJ$170</f>
        <v>1247.3976219487656</v>
      </c>
      <c r="H23" s="49">
        <f>[5]Топливо!$AP$170</f>
        <v>1247.3976219487658</v>
      </c>
      <c r="I23" s="49">
        <f>[5]Топливо!$AV$170</f>
        <v>1247.3976219487656</v>
      </c>
      <c r="J23" s="51">
        <f>[5]Топливо!$BB$170</f>
        <v>1289.8076782348539</v>
      </c>
      <c r="K23" s="51">
        <f>[5]Топливо!$BH$170</f>
        <v>1289.8076782348539</v>
      </c>
      <c r="L23" s="51">
        <f>[5]Топливо!$BN$170</f>
        <v>1289.8076782348537</v>
      </c>
      <c r="M23" s="51">
        <f>[5]Топливо!$BT$170</f>
        <v>1289.8076782348539</v>
      </c>
      <c r="N23" s="51">
        <f>[5]Топливо!$BZ$170</f>
        <v>1289.8076782348539</v>
      </c>
      <c r="O23" s="51">
        <f>[5]Топливо!$CF$170</f>
        <v>1289.8076782348537</v>
      </c>
    </row>
    <row r="24" spans="1:15">
      <c r="A24" s="32"/>
      <c r="B24" s="33"/>
      <c r="C24" s="34"/>
      <c r="D24" s="34"/>
      <c r="E24" s="34"/>
      <c r="F24" s="34"/>
      <c r="G24" s="34"/>
      <c r="H24" s="34"/>
      <c r="I24" s="34"/>
      <c r="J24" s="34"/>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8:A9"/>
    <mergeCell ref="B8:B9"/>
    <mergeCell ref="C8:C9"/>
    <mergeCell ref="A7:O7"/>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B33" sqref="B33"/>
      <selection pane="topRight" activeCell="B33" sqref="B33"/>
      <selection pane="bottomLeft" activeCell="B33" sqref="B33"/>
      <selection pane="bottomRight" activeCell="G35" sqref="G35"/>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Титульный!$C$11</f>
        <v>Челябинская ТЭЦ-1 без ДПМ/НВ</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4" t="s">
        <v>47</v>
      </c>
      <c r="B10" s="22" t="s">
        <v>52</v>
      </c>
      <c r="C10" s="21" t="s">
        <v>54</v>
      </c>
      <c r="D10" s="49">
        <f>'[2]Рег уровни 2016'!D303</f>
        <v>1146.5256228567232</v>
      </c>
      <c r="E10" s="49">
        <f>'[2]Рег уровни 2016'!E303</f>
        <v>1146.5256228567232</v>
      </c>
      <c r="F10" s="49">
        <f>'[2]Рег уровни 2016'!F303</f>
        <v>1146.5256228567232</v>
      </c>
      <c r="G10" s="49">
        <f>'[2]Рег уровни 2016'!G303</f>
        <v>1146.5256228567232</v>
      </c>
      <c r="H10" s="49">
        <f>'[2]Рег уровни 2016'!H303</f>
        <v>1129.8173680763782</v>
      </c>
      <c r="I10" s="49">
        <f>'[2]Рег уровни 2016'!I303</f>
        <v>1146.5256228567232</v>
      </c>
      <c r="J10" s="50">
        <f>'[2]Рег уровни 2016'!J303</f>
        <v>1292.5615460831873</v>
      </c>
      <c r="K10" s="50">
        <f>'[2]Рег уровни 2016'!K303</f>
        <v>1292.5615460831873</v>
      </c>
      <c r="L10" s="50">
        <f>'[2]Рег уровни 2016'!L303</f>
        <v>1292.5615460831873</v>
      </c>
      <c r="M10" s="50">
        <f>'[2]Рег уровни 2016'!M303</f>
        <v>1292.5615460831873</v>
      </c>
      <c r="N10" s="50">
        <f>'[2]Рег уровни 2016'!N303</f>
        <v>1273.7251178336171</v>
      </c>
      <c r="O10" s="50">
        <f>'[2]Рег уровни 2016'!O303</f>
        <v>1292.5615460831873</v>
      </c>
    </row>
    <row r="11" spans="1:15" ht="12.75" customHeight="1">
      <c r="A11" s="24"/>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2017'!D307</f>
        <v>1292.5615460831873</v>
      </c>
      <c r="E16" s="49">
        <f>'[3]Рег уровни 2017'!E307</f>
        <v>1292.5615460831873</v>
      </c>
      <c r="F16" s="49">
        <f>'[3]Рег уровни 2017'!F307</f>
        <v>1292.5615460831873</v>
      </c>
      <c r="G16" s="49">
        <f>'[3]Рег уровни 2017'!G307</f>
        <v>1292.5615460831873</v>
      </c>
      <c r="H16" s="49">
        <f>'[3]Рег уровни 2017'!H307</f>
        <v>1273.7251178336171</v>
      </c>
      <c r="I16" s="49">
        <f>'[3]Рег уровни 2017'!I307</f>
        <v>1292.5615460831873</v>
      </c>
      <c r="J16" s="50">
        <f>'[3]Рег уровни 2017'!J307</f>
        <v>1322.943048782166</v>
      </c>
      <c r="K16" s="50">
        <f>'[3]Рег уровни 2017'!K307</f>
        <v>1322.943048782166</v>
      </c>
      <c r="L16" s="50">
        <f>'[3]Рег уровни 2017'!L307</f>
        <v>1322.943048782166</v>
      </c>
      <c r="M16" s="50">
        <f>'[3]Рег уровни 2017'!M307</f>
        <v>1322.943048782166</v>
      </c>
      <c r="N16" s="50">
        <f>'[3]Рег уровни 2017'!N307</f>
        <v>1303.6638725664061</v>
      </c>
      <c r="O16" s="50">
        <f>'[3]Рег уровни 2017'!O307</f>
        <v>1322.943048782166</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[6]Топливо!$R$200</f>
        <v>681.14292078945778</v>
      </c>
      <c r="E22" s="49">
        <f>[6]Топливо!$X$200</f>
        <v>680.94662206098428</v>
      </c>
      <c r="F22" s="49">
        <f>[6]Топливо!$AD$200</f>
        <v>680.63492852203808</v>
      </c>
      <c r="G22" s="49">
        <f>[6]Топливо!$AJ$200</f>
        <v>684.98431472094478</v>
      </c>
      <c r="H22" s="49">
        <f>[6]Топливо!$AP$200</f>
        <v>690.50602693233975</v>
      </c>
      <c r="I22" s="49">
        <f>[6]Топливо!$AV$200</f>
        <v>694.46699133044433</v>
      </c>
      <c r="J22" s="51">
        <f>[6]Топливо!$BB$200</f>
        <v>726.82747994002091</v>
      </c>
      <c r="K22" s="51">
        <f>[6]Топливо!$BH$200</f>
        <v>712.26547431982988</v>
      </c>
      <c r="L22" s="51">
        <f>[6]Топливо!$BN$200</f>
        <v>710.11226557310397</v>
      </c>
      <c r="M22" s="51">
        <f>[6]Топливо!$BT$200</f>
        <v>707.18821400040326</v>
      </c>
      <c r="N22" s="51">
        <f>[6]Топливо!$BZ$200</f>
        <v>703.65789020059924</v>
      </c>
      <c r="O22" s="51">
        <f>[6]Топливо!$CF$200</f>
        <v>704.29082029761082</v>
      </c>
    </row>
    <row r="23" spans="1:15">
      <c r="A23" s="26"/>
      <c r="B23" s="23" t="s">
        <v>80</v>
      </c>
      <c r="C23" s="21" t="s">
        <v>54</v>
      </c>
      <c r="D23" s="49">
        <f>[6]Топливо!$R$170</f>
        <v>635.57562690603527</v>
      </c>
      <c r="E23" s="49">
        <f>[6]Топливо!$X$170</f>
        <v>635.39217015045256</v>
      </c>
      <c r="F23" s="49">
        <f>[6]Топливо!$AD$170</f>
        <v>635.10086777760569</v>
      </c>
      <c r="G23" s="49">
        <f>[6]Топливо!$AJ$170</f>
        <v>639.16571469247174</v>
      </c>
      <c r="H23" s="49">
        <f>[6]Топливо!$AP$170</f>
        <v>644.32619339471</v>
      </c>
      <c r="I23" s="49">
        <f>[6]Топливо!$AV$170</f>
        <v>648.02802928078904</v>
      </c>
      <c r="J23" s="51">
        <f>[6]Топливо!$BB$170</f>
        <v>678.221149476655</v>
      </c>
      <c r="K23" s="51">
        <f>[6]Топливо!$BH$170</f>
        <v>664.61179842974752</v>
      </c>
      <c r="L23" s="51">
        <f>[6]Топливо!$BN$170</f>
        <v>662.59945380663919</v>
      </c>
      <c r="M23" s="51">
        <f>[6]Топливо!$BT$170</f>
        <v>659.86669532747965</v>
      </c>
      <c r="N23" s="51">
        <f>[6]Топливо!$BZ$170</f>
        <v>656.56732729027965</v>
      </c>
      <c r="O23" s="51">
        <f>[6]Топливо!$CF$170</f>
        <v>657.15885074543064</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8:A9"/>
    <mergeCell ref="B8:B9"/>
    <mergeCell ref="C8:C9"/>
    <mergeCell ref="A7:O7"/>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Титульный!$C$12</f>
        <v>Челябинская ТЭЦ-1 (ТГ-10, ТГ-11) НВ</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4" t="s">
        <v>47</v>
      </c>
      <c r="B10" s="22" t="s">
        <v>52</v>
      </c>
      <c r="C10" s="21" t="s">
        <v>54</v>
      </c>
      <c r="D10" s="49">
        <f>'[2]Рег уровни 2016'!D304</f>
        <v>880.69246807285037</v>
      </c>
      <c r="E10" s="49">
        <f>'[2]Рег уровни 2016'!E304</f>
        <v>880.69246807285037</v>
      </c>
      <c r="F10" s="49">
        <f>'[2]Рег уровни 2016'!F304</f>
        <v>880.69246807285037</v>
      </c>
      <c r="G10" s="49">
        <f>'[2]Рег уровни 2016'!G304</f>
        <v>880.69246807285037</v>
      </c>
      <c r="H10" s="49">
        <f>'[2]Рег уровни 2016'!H304</f>
        <v>880.02068865853903</v>
      </c>
      <c r="I10" s="49">
        <f>'[2]Рег уровни 2016'!I304</f>
        <v>880.69246807285037</v>
      </c>
      <c r="J10" s="50">
        <f>'[2]Рег уровни 2016'!J304</f>
        <v>954.26919082798179</v>
      </c>
      <c r="K10" s="50">
        <f>'[2]Рег уровни 2016'!K304</f>
        <v>954.26919082798179</v>
      </c>
      <c r="L10" s="50">
        <f>'[2]Рег уровни 2016'!L304</f>
        <v>954.26919082798179</v>
      </c>
      <c r="M10" s="50">
        <f>'[2]Рег уровни 2016'!M304</f>
        <v>954.26919082798179</v>
      </c>
      <c r="N10" s="50">
        <f>'[2]Рег уровни 2016'!N304</f>
        <v>953.54128815894614</v>
      </c>
      <c r="O10" s="50">
        <f>'[2]Рег уровни 2016'!O304</f>
        <v>954.26919082798179</v>
      </c>
    </row>
    <row r="11" spans="1:15" ht="12.75" customHeight="1">
      <c r="A11" s="24"/>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2017'!D308</f>
        <v>954.26919082798179</v>
      </c>
      <c r="E16" s="49">
        <f>'[3]Рег уровни 2017'!E308</f>
        <v>954.26919082798179</v>
      </c>
      <c r="F16" s="49">
        <f>'[3]Рег уровни 2017'!F308</f>
        <v>954.26919082798179</v>
      </c>
      <c r="G16" s="49">
        <f>'[3]Рег уровни 2017'!G308</f>
        <v>954.26919082798179</v>
      </c>
      <c r="H16" s="49">
        <f>'[3]Рег уровни 2017'!H308</f>
        <v>953.54128815894614</v>
      </c>
      <c r="I16" s="49">
        <f>'[3]Рег уровни 2017'!I308</f>
        <v>954.26919082798179</v>
      </c>
      <c r="J16" s="50">
        <f>'[3]Рег уровни 2017'!J308</f>
        <v>973.16021019997527</v>
      </c>
      <c r="K16" s="50">
        <f>'[3]Рег уровни 2017'!K308</f>
        <v>973.16021019997527</v>
      </c>
      <c r="L16" s="50">
        <f>'[3]Рег уровни 2017'!L308</f>
        <v>973.16021019997527</v>
      </c>
      <c r="M16" s="50">
        <f>'[3]Рег уровни 2017'!M308</f>
        <v>973.16021019997527</v>
      </c>
      <c r="N16" s="50">
        <f>'[3]Рег уровни 2017'!N308</f>
        <v>972.41789773593223</v>
      </c>
      <c r="O16" s="50">
        <f>'[3]Рег уровни 2017'!O308</f>
        <v>973.16021019997527</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[7]Топливо!$R$200</f>
        <v>1017.8745598752829</v>
      </c>
      <c r="E22" s="49">
        <f>[7]Топливо!$X$200</f>
        <v>1018.0660462204501</v>
      </c>
      <c r="F22" s="49">
        <f>[7]Топливо!$AD$200</f>
        <v>1018.8541715554611</v>
      </c>
      <c r="G22" s="49">
        <f>[7]Топливо!$AJ$200</f>
        <v>1019.3800151828665</v>
      </c>
      <c r="H22" s="49">
        <f>[7]Топливо!$AP$200</f>
        <v>1015.5355074133597</v>
      </c>
      <c r="I22" s="49">
        <f>[7]Топливо!$AV$200</f>
        <v>1017.3833316264705</v>
      </c>
      <c r="J22" s="51">
        <f>[7]Топливо!$BB$200</f>
        <v>1050.6652629526916</v>
      </c>
      <c r="K22" s="51">
        <f>[7]Топливо!$BH$200</f>
        <v>1050.0617821494191</v>
      </c>
      <c r="L22" s="51">
        <f>[7]Топливо!$BN$200</f>
        <v>1050.5917778128521</v>
      </c>
      <c r="M22" s="51">
        <f>[7]Топливо!$BT$200</f>
        <v>1053.2768935639756</v>
      </c>
      <c r="N22" s="51">
        <f>[7]Топливо!$BZ$200</f>
        <v>1055.4065852866361</v>
      </c>
      <c r="O22" s="51">
        <f>[7]Топливо!$CF$200</f>
        <v>1053.4966030435351</v>
      </c>
    </row>
    <row r="23" spans="1:15">
      <c r="A23" s="26"/>
      <c r="B23" s="23" t="s">
        <v>80</v>
      </c>
      <c r="C23" s="21" t="s">
        <v>54</v>
      </c>
      <c r="D23" s="49">
        <f>[7]Топливо!$R$170</f>
        <v>950.27809334138578</v>
      </c>
      <c r="E23" s="49">
        <f>[7]Топливо!$X$170</f>
        <v>950.45705254247662</v>
      </c>
      <c r="F23" s="49">
        <f>[7]Топливо!$AD$170</f>
        <v>951.19361827613182</v>
      </c>
      <c r="G23" s="49">
        <f>[7]Топливо!$AJ$170</f>
        <v>951.68506091856671</v>
      </c>
      <c r="H23" s="49">
        <f>[7]Топливо!$AP$170</f>
        <v>948.09206300313986</v>
      </c>
      <c r="I23" s="49">
        <f>[7]Топливо!$AV$170</f>
        <v>949.81900152006585</v>
      </c>
      <c r="J23" s="51">
        <f>[7]Топливо!$BB$170</f>
        <v>980.87328313335649</v>
      </c>
      <c r="K23" s="51">
        <f>[7]Топливо!$BH$170</f>
        <v>980.30928238263459</v>
      </c>
      <c r="L23" s="51">
        <f>[7]Топливо!$BN$170</f>
        <v>980.80460543257198</v>
      </c>
      <c r="M23" s="51">
        <f>[7]Топливо!$BT$170</f>
        <v>983.31405940558454</v>
      </c>
      <c r="N23" s="51">
        <f>[7]Топливо!$BZ$170</f>
        <v>985.30442550152907</v>
      </c>
      <c r="O23" s="51">
        <f>[7]Топливо!$CF$170</f>
        <v>983.51939536778968</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7:O7"/>
    <mergeCell ref="A8:A9"/>
    <mergeCell ref="B8:B9"/>
    <mergeCell ref="C8:C9"/>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F29" sqref="F29"/>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Титульный!$C$13</f>
        <v>Челябинская ТЭЦ-2</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4" t="s">
        <v>47</v>
      </c>
      <c r="B10" s="22" t="s">
        <v>52</v>
      </c>
      <c r="C10" s="21" t="s">
        <v>54</v>
      </c>
      <c r="D10" s="49">
        <f>'[2]Рег уровни 2016'!D305</f>
        <v>916.68381417702039</v>
      </c>
      <c r="E10" s="49">
        <f>'[2]Рег уровни 2016'!E305</f>
        <v>916.68381417702039</v>
      </c>
      <c r="F10" s="49">
        <f>'[2]Рег уровни 2016'!F305</f>
        <v>916.68381417702039</v>
      </c>
      <c r="G10" s="49">
        <f>'[2]Рег уровни 2016'!G305</f>
        <v>916.68381417702039</v>
      </c>
      <c r="H10" s="49">
        <f>'[2]Рег уровни 2016'!H305</f>
        <v>875.01021864041286</v>
      </c>
      <c r="I10" s="49">
        <f>'[2]Рег уровни 2016'!I305</f>
        <v>859.89889676760697</v>
      </c>
      <c r="J10" s="50">
        <f>'[2]Рег уровни 2016'!J305</f>
        <v>916.68381417702039</v>
      </c>
      <c r="K10" s="50">
        <f>'[2]Рег уровни 2016'!K305</f>
        <v>916.68381417702039</v>
      </c>
      <c r="L10" s="50">
        <f>'[2]Рег уровни 2016'!L305</f>
        <v>916.68381417702039</v>
      </c>
      <c r="M10" s="50">
        <f>'[2]Рег уровни 2016'!M305</f>
        <v>916.68381417702039</v>
      </c>
      <c r="N10" s="50">
        <f>'[2]Рег уровни 2016'!N305</f>
        <v>875.01021864041286</v>
      </c>
      <c r="O10" s="50">
        <f>'[2]Рег уровни 2016'!O305</f>
        <v>859.89889676760697</v>
      </c>
    </row>
    <row r="11" spans="1:15" ht="12.75" customHeight="1">
      <c r="A11" s="24"/>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2017'!D309</f>
        <v>859.89889676760697</v>
      </c>
      <c r="E16" s="49">
        <f>'[3]Рег уровни 2017'!E309</f>
        <v>859.89889676760697</v>
      </c>
      <c r="F16" s="49">
        <f>'[3]Рег уровни 2017'!F309</f>
        <v>859.89889676760697</v>
      </c>
      <c r="G16" s="49">
        <f>'[3]Рег уровни 2017'!G309</f>
        <v>859.89889676760697</v>
      </c>
      <c r="H16" s="49">
        <f>'[3]Рег уровни 2017'!H309</f>
        <v>859.89889676760697</v>
      </c>
      <c r="I16" s="49">
        <f>'[3]Рег уровни 2017'!I309</f>
        <v>859.89889676760697</v>
      </c>
      <c r="J16" s="50">
        <f>'[3]Рег уровни 2017'!J309</f>
        <v>936.7658006396772</v>
      </c>
      <c r="K16" s="50">
        <f>'[3]Рег уровни 2017'!K309</f>
        <v>936.7658006396772</v>
      </c>
      <c r="L16" s="50">
        <f>'[3]Рег уровни 2017'!L309</f>
        <v>936.7658006396772</v>
      </c>
      <c r="M16" s="50">
        <f>'[3]Рег уровни 2017'!M309</f>
        <v>936.7658006396772</v>
      </c>
      <c r="N16" s="50">
        <f>'[3]Рег уровни 2017'!N309</f>
        <v>894.17925281955218</v>
      </c>
      <c r="O16" s="50">
        <f>'[3]Рег уровни 2017'!O309</f>
        <v>878.7368840180352</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[8]Топливо!$R$252</f>
        <v>897.16217201976622</v>
      </c>
      <c r="E22" s="49">
        <f>[8]Топливо!$X$252</f>
        <v>897.44221747868323</v>
      </c>
      <c r="F22" s="49">
        <f>[8]Топливо!$AD$252</f>
        <v>895.88599717469992</v>
      </c>
      <c r="G22" s="49">
        <f>[8]Топливо!$AJ$252</f>
        <v>896.29024483403703</v>
      </c>
      <c r="H22" s="49">
        <f>[8]Топливо!$AP$252</f>
        <v>895.40127295235095</v>
      </c>
      <c r="I22" s="49">
        <f>[8]Топливо!$AV$252</f>
        <v>900.11608018301013</v>
      </c>
      <c r="J22" s="51">
        <f>[8]Топливо!$BB$252</f>
        <v>921.98246833108328</v>
      </c>
      <c r="K22" s="51">
        <f>[8]Топливо!$BH$252</f>
        <v>923.03632277529425</v>
      </c>
      <c r="L22" s="51">
        <f>[8]Топливо!$BN$252</f>
        <v>920.52498378562245</v>
      </c>
      <c r="M22" s="51">
        <f>[8]Топливо!$BT$252</f>
        <v>920.12540297083547</v>
      </c>
      <c r="N22" s="51">
        <f>[8]Топливо!$BZ$252</f>
        <v>920.74182953973389</v>
      </c>
      <c r="O22" s="51">
        <f>[8]Топливо!$CF$252</f>
        <v>920.54014175304303</v>
      </c>
    </row>
    <row r="23" spans="1:15">
      <c r="A23" s="26"/>
      <c r="B23" s="23" t="s">
        <v>80</v>
      </c>
      <c r="C23" s="21" t="s">
        <v>54</v>
      </c>
      <c r="D23" s="49">
        <f>[8]Топливо!$R$214</f>
        <v>837.4627775885665</v>
      </c>
      <c r="E23" s="49">
        <f>[8]Топливо!$X$214</f>
        <v>837.72450231652635</v>
      </c>
      <c r="F23" s="49">
        <f>[8]Топливо!$AD$214</f>
        <v>836.27009081747656</v>
      </c>
      <c r="G23" s="49">
        <f>[8]Топливо!$AJ$214</f>
        <v>836.64789236825891</v>
      </c>
      <c r="H23" s="49">
        <f>[8]Топливо!$AP$214</f>
        <v>835.81707752556156</v>
      </c>
      <c r="I23" s="49">
        <f>[8]Топливо!$AV$214</f>
        <v>840.22343942337386</v>
      </c>
      <c r="J23" s="51">
        <f>[8]Топливо!$BB$214</f>
        <v>860.6089890944703</v>
      </c>
      <c r="K23" s="51">
        <f>[8]Топливо!$BH$214</f>
        <v>861.59389978999457</v>
      </c>
      <c r="L23" s="51">
        <f>[8]Топливо!$BN$214</f>
        <v>859.24685400525459</v>
      </c>
      <c r="M23" s="51">
        <f>[8]Топливо!$BT$214</f>
        <v>858.87341399143497</v>
      </c>
      <c r="N23" s="51">
        <f>[8]Топливо!$BZ$214</f>
        <v>859.44951358853632</v>
      </c>
      <c r="O23" s="51">
        <f>[8]Топливо!$CF$214</f>
        <v>859.26102032994675</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7:O7"/>
    <mergeCell ref="A8:A9"/>
    <mergeCell ref="B8:B9"/>
    <mergeCell ref="C8:C9"/>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I33" sqref="I33"/>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Титульный!$C$14</f>
        <v>Челябинская ТЭЦ-3 без ДПМ/НВ</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4" t="s">
        <v>47</v>
      </c>
      <c r="B10" s="22" t="s">
        <v>52</v>
      </c>
      <c r="C10" s="21" t="s">
        <v>54</v>
      </c>
      <c r="D10" s="49">
        <f>'[2]Рег уровни 2016'!D306</f>
        <v>738.13195452583409</v>
      </c>
      <c r="E10" s="49">
        <f>'[2]Рег уровни 2016'!E306</f>
        <v>738.13195452583409</v>
      </c>
      <c r="F10" s="49">
        <f>'[2]Рег уровни 2016'!F306</f>
        <v>738.13195452583409</v>
      </c>
      <c r="G10" s="49">
        <f>'[2]Рег уровни 2016'!G306</f>
        <v>738.13195452583409</v>
      </c>
      <c r="H10" s="49">
        <f>'[2]Рег уровни 2016'!H306</f>
        <v>738.13195452583409</v>
      </c>
      <c r="I10" s="49">
        <f>'[2]Рег уровни 2016'!I306</f>
        <v>738.13195452583409</v>
      </c>
      <c r="J10" s="50">
        <f>'[2]Рег уровни 2016'!J306</f>
        <v>738.71803601560077</v>
      </c>
      <c r="K10" s="50">
        <f>'[2]Рег уровни 2016'!K306</f>
        <v>738.71803601560077</v>
      </c>
      <c r="L10" s="50">
        <f>'[2]Рег уровни 2016'!L306</f>
        <v>738.71803601560077</v>
      </c>
      <c r="M10" s="50">
        <f>'[2]Рег уровни 2016'!M306</f>
        <v>738.71803601560077</v>
      </c>
      <c r="N10" s="50">
        <f>'[2]Рег уровни 2016'!N306</f>
        <v>738.71803601560077</v>
      </c>
      <c r="O10" s="50">
        <f>'[2]Рег уровни 2016'!O306</f>
        <v>738.71803601560077</v>
      </c>
    </row>
    <row r="11" spans="1:15" ht="12.75" customHeight="1">
      <c r="A11" s="24"/>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2017'!D310</f>
        <v>738.71803601560077</v>
      </c>
      <c r="E16" s="49">
        <f>'[3]Рег уровни 2017'!E310</f>
        <v>738.71803601560077</v>
      </c>
      <c r="F16" s="49">
        <f>'[3]Рег уровни 2017'!F310</f>
        <v>738.71803601560077</v>
      </c>
      <c r="G16" s="49">
        <f>'[3]Рег уровни 2017'!G310</f>
        <v>738.71803601560077</v>
      </c>
      <c r="H16" s="49">
        <f>'[3]Рег уровни 2017'!H310</f>
        <v>738.71803601560077</v>
      </c>
      <c r="I16" s="49">
        <f>'[3]Рег уровни 2017'!I310</f>
        <v>738.71803601560077</v>
      </c>
      <c r="J16" s="50">
        <f>'[3]Рег уровни 2017'!J310</f>
        <v>754.1940023949644</v>
      </c>
      <c r="K16" s="50">
        <f>'[3]Рег уровни 2017'!K310</f>
        <v>754.1940023949644</v>
      </c>
      <c r="L16" s="50">
        <f>'[3]Рег уровни 2017'!L310</f>
        <v>754.1940023949644</v>
      </c>
      <c r="M16" s="50">
        <f>'[3]Рег уровни 2017'!M310</f>
        <v>754.1940023949644</v>
      </c>
      <c r="N16" s="50">
        <f>'[3]Рег уровни 2017'!N310</f>
        <v>754.1940023949644</v>
      </c>
      <c r="O16" s="50">
        <f>'[3]Рег уровни 2017'!O310</f>
        <v>754.1940023949644</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[9]Топливо!$R$200</f>
        <v>846.57536773782158</v>
      </c>
      <c r="E22" s="49">
        <f>[9]Топливо!$X$200</f>
        <v>847.64910428199744</v>
      </c>
      <c r="F22" s="49">
        <f>[9]Топливо!$AD$200</f>
        <v>848.10832459483584</v>
      </c>
      <c r="G22" s="49">
        <f>[9]Топливо!$AJ$200</f>
        <v>848.29051759411061</v>
      </c>
      <c r="H22" s="49">
        <f>[9]Топливо!$AP$200</f>
        <v>846.5708481680042</v>
      </c>
      <c r="I22" s="49">
        <f>[9]Топливо!$AV$200</f>
        <v>846.99151388960695</v>
      </c>
      <c r="J22" s="51">
        <f>[9]Топливо!$BB$200</f>
        <v>876.49823255940453</v>
      </c>
      <c r="K22" s="51">
        <f>[9]Топливо!$BH$200</f>
        <v>874.54993385432635</v>
      </c>
      <c r="L22" s="51">
        <f>[9]Топливо!$BN$200</f>
        <v>877.01155458558071</v>
      </c>
      <c r="M22" s="51">
        <f>[9]Топливо!$BT$200</f>
        <v>875.19375561903814</v>
      </c>
      <c r="N22" s="51">
        <f>[9]Топливо!$BZ$200</f>
        <v>876.24326343686687</v>
      </c>
      <c r="O22" s="51">
        <f>[9]Топливо!$CF$200</f>
        <v>876.13743879344645</v>
      </c>
    </row>
    <row r="23" spans="1:15">
      <c r="A23" s="26"/>
      <c r="B23" s="23" t="s">
        <v>80</v>
      </c>
      <c r="C23" s="21" t="s">
        <v>54</v>
      </c>
      <c r="D23" s="49">
        <f>[9]Топливо!$R$170</f>
        <v>790.18539040917904</v>
      </c>
      <c r="E23" s="49">
        <f>[9]Топливо!$X$170</f>
        <v>791.18888250653958</v>
      </c>
      <c r="F23" s="49">
        <f>[9]Топливо!$AD$170</f>
        <v>791.61806036900543</v>
      </c>
      <c r="G23" s="49">
        <f>[9]Топливо!$AJ$170</f>
        <v>791.78833420010335</v>
      </c>
      <c r="H23" s="49">
        <f>[9]Топливо!$AP$170</f>
        <v>790.18116651215337</v>
      </c>
      <c r="I23" s="49">
        <f>[9]Топливо!$AV$170</f>
        <v>790.57431204636157</v>
      </c>
      <c r="J23" s="51">
        <f>[9]Топливо!$BB$170</f>
        <v>818.10035753215368</v>
      </c>
      <c r="K23" s="51">
        <f>[9]Топливо!$BH$170</f>
        <v>816.2795176208657</v>
      </c>
      <c r="L23" s="51">
        <f>[9]Топливо!$BN$170</f>
        <v>818.58009774353332</v>
      </c>
      <c r="M23" s="51">
        <f>[9]Топливо!$BT$170</f>
        <v>816.88122020470848</v>
      </c>
      <c r="N23" s="51">
        <f>[9]Топливо!$BZ$170</f>
        <v>817.86206863258576</v>
      </c>
      <c r="O23" s="51">
        <f>[9]Топливо!$CF$170</f>
        <v>817.7631670966789</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7:O7"/>
    <mergeCell ref="A8:A9"/>
    <mergeCell ref="B8:B9"/>
    <mergeCell ref="C8:C9"/>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L33" sqref="L33"/>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Титульный!$C$15</f>
        <v>Челябинская ТЭЦ-3 (БЛ 3) ДПМ</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5" t="s">
        <v>47</v>
      </c>
      <c r="B10" s="22" t="s">
        <v>52</v>
      </c>
      <c r="C10" s="21" t="s">
        <v>54</v>
      </c>
      <c r="D10" s="49">
        <f>'[2]Рег уровни 2016'!D307</f>
        <v>762.23207823794701</v>
      </c>
      <c r="E10" s="49">
        <f>'[2]Рег уровни 2016'!E307</f>
        <v>762.23207823794701</v>
      </c>
      <c r="F10" s="49">
        <f>'[2]Рег уровни 2016'!F307</f>
        <v>762.23207823794701</v>
      </c>
      <c r="G10" s="49">
        <f>'[2]Рег уровни 2016'!G307</f>
        <v>762.23207823794701</v>
      </c>
      <c r="H10" s="49">
        <f>'[2]Рег уровни 2016'!H307</f>
        <v>757.98431200345078</v>
      </c>
      <c r="I10" s="49">
        <f>'[2]Рег уровни 2016'!I307</f>
        <v>762.23207823794701</v>
      </c>
      <c r="J10" s="50">
        <f>'[2]Рег уровни 2016'!J307</f>
        <v>784.30137257806598</v>
      </c>
      <c r="K10" s="50">
        <f>'[2]Рег уровни 2016'!K307</f>
        <v>784.30137257806598</v>
      </c>
      <c r="L10" s="50">
        <f>'[2]Рег уровни 2016'!L307</f>
        <v>784.30137257806598</v>
      </c>
      <c r="M10" s="50">
        <f>'[2]Рег уровни 2016'!M307</f>
        <v>784.30137257806598</v>
      </c>
      <c r="N10" s="50">
        <f>'[2]Рег уровни 2016'!N307</f>
        <v>779.93061860008106</v>
      </c>
      <c r="O10" s="50">
        <f>'[2]Рег уровни 2016'!O307</f>
        <v>784.30137257806598</v>
      </c>
    </row>
    <row r="11" spans="1:15" ht="12.75" customHeight="1">
      <c r="A11" s="25"/>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2017'!D311</f>
        <v>784.30137257806598</v>
      </c>
      <c r="E16" s="49">
        <f>'[3]Рег уровни 2017'!E311</f>
        <v>784.30137257806598</v>
      </c>
      <c r="F16" s="49">
        <f>'[3]Рег уровни 2017'!F311</f>
        <v>784.30137257806598</v>
      </c>
      <c r="G16" s="49">
        <f>'[3]Рег уровни 2017'!G311</f>
        <v>784.30137257806598</v>
      </c>
      <c r="H16" s="49">
        <f>'[3]Рег уровни 2017'!H311</f>
        <v>779.93061860008106</v>
      </c>
      <c r="I16" s="49">
        <f>'[3]Рег уровни 2017'!I311</f>
        <v>784.30137257806598</v>
      </c>
      <c r="J16" s="50">
        <f>'[3]Рег уровни 2017'!J311</f>
        <v>799.95052267037113</v>
      </c>
      <c r="K16" s="50">
        <f>'[3]Рег уровни 2017'!K311</f>
        <v>799.95052267037113</v>
      </c>
      <c r="L16" s="50">
        <f>'[3]Рег уровни 2017'!L311</f>
        <v>799.95052267037113</v>
      </c>
      <c r="M16" s="50">
        <f>'[3]Рег уровни 2017'!M311</f>
        <v>799.95052267037113</v>
      </c>
      <c r="N16" s="50">
        <f>'[3]Рег уровни 2017'!N311</f>
        <v>795.49255912294075</v>
      </c>
      <c r="O16" s="50">
        <f>'[3]Рег уровни 2017'!O311</f>
        <v>799.95052267037113</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[10]Топливо!$R$200</f>
        <v>934.88599541429789</v>
      </c>
      <c r="E22" s="49">
        <f>[10]Топливо!$X$200</f>
        <v>934.4427491098088</v>
      </c>
      <c r="F22" s="49">
        <f>[10]Топливо!$AD$200</f>
        <v>934.52252827436553</v>
      </c>
      <c r="G22" s="49">
        <f>[10]Топливо!$AJ$200</f>
        <v>933.30244824525414</v>
      </c>
      <c r="H22" s="49">
        <f>[10]Топливо!$AP$200</f>
        <v>934.6402421149038</v>
      </c>
      <c r="I22" s="49">
        <f>[10]Топливо!$AV$200</f>
        <v>936.1783216869029</v>
      </c>
      <c r="J22" s="51">
        <f>[10]Топливо!$BB$200</f>
        <v>968.90181364588341</v>
      </c>
      <c r="K22" s="51">
        <f>[10]Топливо!$BH$200</f>
        <v>968.22160206959177</v>
      </c>
      <c r="L22" s="51">
        <f>[10]Топливо!$BN$200</f>
        <v>966.5691394821099</v>
      </c>
      <c r="M22" s="51">
        <f>[10]Топливо!$BT$200</f>
        <v>966.01221200049747</v>
      </c>
      <c r="N22" s="51">
        <f>[10]Топливо!$BZ$200</f>
        <v>967.63457441905848</v>
      </c>
      <c r="O22" s="51">
        <f>[10]Топливо!$CF$200</f>
        <v>967.39650133007649</v>
      </c>
    </row>
    <row r="23" spans="1:15">
      <c r="A23" s="26"/>
      <c r="B23" s="23" t="s">
        <v>80</v>
      </c>
      <c r="C23" s="21" t="s">
        <v>54</v>
      </c>
      <c r="D23" s="49">
        <f>[10]Топливо!$R$170</f>
        <v>872.71868730308211</v>
      </c>
      <c r="E23" s="49">
        <f>[10]Топливо!$X$170</f>
        <v>872.30443842038198</v>
      </c>
      <c r="F23" s="49">
        <f>[10]Топливо!$AD$170</f>
        <v>872.37899838725741</v>
      </c>
      <c r="G23" s="49">
        <f>[10]Топливо!$AJ$170</f>
        <v>871.23873667780754</v>
      </c>
      <c r="H23" s="49">
        <f>[10]Топливо!$AP$170</f>
        <v>872.48901132233993</v>
      </c>
      <c r="I23" s="49">
        <f>[10]Топливо!$AV$170</f>
        <v>873.92646886626437</v>
      </c>
      <c r="J23" s="51">
        <f>[10]Топливо!$BB$170</f>
        <v>904.45884452886298</v>
      </c>
      <c r="K23" s="51">
        <f>[10]Топливо!$BH$170</f>
        <v>903.82313277531932</v>
      </c>
      <c r="L23" s="51">
        <f>[10]Топливо!$BN$170</f>
        <v>902.27877521692506</v>
      </c>
      <c r="M23" s="51">
        <f>[10]Топливо!$BT$170</f>
        <v>901.75828224345548</v>
      </c>
      <c r="N23" s="51">
        <f>[10]Топливо!$BZ$170</f>
        <v>903.27450880285835</v>
      </c>
      <c r="O23" s="51">
        <f>[10]Топливо!$CF$170</f>
        <v>903.05201058885643</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8:A9"/>
    <mergeCell ref="B8:B9"/>
    <mergeCell ref="C8:C9"/>
    <mergeCell ref="A7:O7"/>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I36" sqref="I36"/>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Титульный!$C$16</f>
        <v>Челябинская ГРЭС (БЛ 1) ДПМ</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5" t="s">
        <v>47</v>
      </c>
      <c r="B10" s="22" t="s">
        <v>52</v>
      </c>
      <c r="C10" s="21" t="s">
        <v>54</v>
      </c>
      <c r="D10" s="49">
        <f>'[2]Рег уровни 2016'!D301</f>
        <v>831.66094434333513</v>
      </c>
      <c r="E10" s="49">
        <f>'[2]Рег уровни 2016'!E301</f>
        <v>831.66094434333513</v>
      </c>
      <c r="F10" s="49">
        <f>'[2]Рег уровни 2016'!F301</f>
        <v>831.66094434333513</v>
      </c>
      <c r="G10" s="49">
        <f>'[2]Рег уровни 2016'!G301</f>
        <v>831.66094434333513</v>
      </c>
      <c r="H10" s="49">
        <f>'[2]Рег уровни 2016'!H301</f>
        <v>831.66094434333513</v>
      </c>
      <c r="I10" s="49">
        <f>'[2]Рег уровни 2016'!I301</f>
        <v>831.66094434333513</v>
      </c>
      <c r="J10" s="50">
        <f>'[2]Рег уровни 2016'!J301</f>
        <v>831.66094434333513</v>
      </c>
      <c r="K10" s="50">
        <f>'[2]Рег уровни 2016'!K301</f>
        <v>831.66094434333513</v>
      </c>
      <c r="L10" s="50">
        <f>'[2]Рег уровни 2016'!L301</f>
        <v>831.66094434333513</v>
      </c>
      <c r="M10" s="50">
        <f>'[2]Рег уровни 2016'!M301</f>
        <v>831.66094434333513</v>
      </c>
      <c r="N10" s="50">
        <f>'[2]Рег уровни 2016'!N301</f>
        <v>831.66094434333513</v>
      </c>
      <c r="O10" s="50">
        <f>'[2]Рег уровни 2016'!O301</f>
        <v>831.66094434333513</v>
      </c>
    </row>
    <row r="11" spans="1:15" ht="12.75" customHeight="1">
      <c r="A11" s="25"/>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2017'!D305</f>
        <v>831.66094434333513</v>
      </c>
      <c r="E16" s="49">
        <f>'[3]Рег уровни 2017'!E305</f>
        <v>831.66094434333513</v>
      </c>
      <c r="F16" s="49">
        <f>'[3]Рег уровни 2017'!F305</f>
        <v>831.66094434333513</v>
      </c>
      <c r="G16" s="49">
        <f>'[3]Рег уровни 2017'!G305</f>
        <v>831.66094434333513</v>
      </c>
      <c r="H16" s="49">
        <f>'[3]Рег уровни 2017'!H305</f>
        <v>831.66094434333513</v>
      </c>
      <c r="I16" s="49">
        <f>'[3]Рег уровни 2017'!I305</f>
        <v>831.66094434333513</v>
      </c>
      <c r="J16" s="50">
        <f>'[3]Рег уровни 2017'!J305</f>
        <v>848.0270191134349</v>
      </c>
      <c r="K16" s="50">
        <f>'[3]Рег уровни 2017'!K305</f>
        <v>848.0270191134349</v>
      </c>
      <c r="L16" s="50">
        <f>'[3]Рег уровни 2017'!L305</f>
        <v>848.0270191134349</v>
      </c>
      <c r="M16" s="50">
        <f>'[3]Рег уровни 2017'!M305</f>
        <v>848.0270191134349</v>
      </c>
      <c r="N16" s="50">
        <f>'[3]Рег уровни 2017'!N305</f>
        <v>848.0270191134349</v>
      </c>
      <c r="O16" s="50">
        <f>'[3]Рег уровни 2017'!O305</f>
        <v>848.0270191134349</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[11]Топливо!$R$200</f>
        <v>931.65682388953417</v>
      </c>
      <c r="E22" s="49">
        <f>[11]Топливо!$X$200</f>
        <v>935.78961946611855</v>
      </c>
      <c r="F22" s="49">
        <f>[11]Топливо!$AD$200</f>
        <v>933.06595626953538</v>
      </c>
      <c r="G22" s="49">
        <f>[11]Топливо!$AJ$200</f>
        <v>928.90004061581658</v>
      </c>
      <c r="H22" s="49">
        <f>[11]Топливо!$AP$200</f>
        <v>930.08842891160111</v>
      </c>
      <c r="I22" s="49">
        <f>[11]Топливо!$AV$200</f>
        <v>926.72809108967249</v>
      </c>
      <c r="J22" s="51">
        <f>[11]Топливо!$BB$200</f>
        <v>955.46446335135317</v>
      </c>
      <c r="K22" s="51">
        <f>[11]Топливо!$BH$200</f>
        <v>954.45623441250461</v>
      </c>
      <c r="L22" s="51">
        <f>[11]Топливо!$BN$200</f>
        <v>956.69927847168321</v>
      </c>
      <c r="M22" s="51">
        <f>[11]Топливо!$BT$200</f>
        <v>959.00985942923455</v>
      </c>
      <c r="N22" s="51">
        <f>[11]Топливо!$BZ$200</f>
        <v>958.81358186106445</v>
      </c>
      <c r="O22" s="51">
        <f>[11]Топливо!$CF$200</f>
        <v>961.03464955289951</v>
      </c>
    </row>
    <row r="23" spans="1:15">
      <c r="A23" s="26"/>
      <c r="B23" s="23" t="s">
        <v>80</v>
      </c>
      <c r="C23" s="21" t="s">
        <v>54</v>
      </c>
      <c r="D23" s="49">
        <f>[11]Топливо!$R$170</f>
        <v>869.70076999021876</v>
      </c>
      <c r="E23" s="49">
        <f>[11]Топливо!$X$170</f>
        <v>873.56319576272756</v>
      </c>
      <c r="F23" s="49">
        <f>[11]Топливо!$AD$170</f>
        <v>871.01771613975268</v>
      </c>
      <c r="G23" s="49">
        <f>[11]Топливо!$AJ$170</f>
        <v>867.12433702412761</v>
      </c>
      <c r="H23" s="49">
        <f>[11]Топливо!$AP$170</f>
        <v>868.23498029121595</v>
      </c>
      <c r="I23" s="49">
        <f>[11]Топливо!$AV$170</f>
        <v>865.0944776538995</v>
      </c>
      <c r="J23" s="51">
        <f>[11]Топливо!$BB$170</f>
        <v>891.90057322556368</v>
      </c>
      <c r="K23" s="51">
        <f>[11]Топливо!$BH$170</f>
        <v>890.95830318925664</v>
      </c>
      <c r="L23" s="51">
        <f>[11]Топливо!$BN$170</f>
        <v>893.05460604830205</v>
      </c>
      <c r="M23" s="51">
        <f>[11]Топливо!$BT$170</f>
        <v>895.21402750395748</v>
      </c>
      <c r="N23" s="51">
        <f>[11]Топливо!$BZ$170</f>
        <v>895.03059052435924</v>
      </c>
      <c r="O23" s="51">
        <f>[11]Топливо!$CF$170</f>
        <v>897.10635472233594</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C8:C9"/>
    <mergeCell ref="D14:O14"/>
    <mergeCell ref="A25:O25"/>
    <mergeCell ref="A26:O26"/>
    <mergeCell ref="A4:O4"/>
    <mergeCell ref="A5:O5"/>
    <mergeCell ref="A27:O27"/>
    <mergeCell ref="A7:O7"/>
    <mergeCell ref="A13:O13"/>
    <mergeCell ref="A14:A15"/>
    <mergeCell ref="B14:B15"/>
    <mergeCell ref="C14:C15"/>
    <mergeCell ref="D8:O8"/>
    <mergeCell ref="A19:O19"/>
    <mergeCell ref="A20:A21"/>
    <mergeCell ref="B20:B21"/>
    <mergeCell ref="C20:C21"/>
    <mergeCell ref="D20:O20"/>
    <mergeCell ref="A8:A9"/>
    <mergeCell ref="B8:B9"/>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J37" sqref="J37"/>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Титульный!$C$17</f>
        <v>Челябинская ГРЭС (БЛ 2) ДПМ</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5" t="s">
        <v>47</v>
      </c>
      <c r="B10" s="22" t="s">
        <v>52</v>
      </c>
      <c r="C10" s="21" t="s">
        <v>54</v>
      </c>
      <c r="D10" s="49">
        <f>'[2]Рег уровни 2016'!D302</f>
        <v>831.66094434333513</v>
      </c>
      <c r="E10" s="49">
        <f>'[2]Рег уровни 2016'!E302</f>
        <v>831.66094434333513</v>
      </c>
      <c r="F10" s="49">
        <f>'[2]Рег уровни 2016'!F302</f>
        <v>831.66094434333513</v>
      </c>
      <c r="G10" s="49">
        <f>'[2]Рег уровни 2016'!G302</f>
        <v>831.66094434333513</v>
      </c>
      <c r="H10" s="49">
        <f>'[2]Рег уровни 2016'!H302</f>
        <v>831.66094434333513</v>
      </c>
      <c r="I10" s="49">
        <f>'[2]Рег уровни 2016'!I302</f>
        <v>831.66094434333513</v>
      </c>
      <c r="J10" s="50">
        <f>'[2]Рег уровни 2016'!J302</f>
        <v>831.66094434333513</v>
      </c>
      <c r="K10" s="50">
        <f>'[2]Рег уровни 2016'!K302</f>
        <v>831.66094434333513</v>
      </c>
      <c r="L10" s="50">
        <f>'[2]Рег уровни 2016'!L302</f>
        <v>831.66094434333513</v>
      </c>
      <c r="M10" s="50">
        <f>'[2]Рег уровни 2016'!M302</f>
        <v>831.66094434333513</v>
      </c>
      <c r="N10" s="50">
        <f>'[2]Рег уровни 2016'!N302</f>
        <v>831.66094434333513</v>
      </c>
      <c r="O10" s="50">
        <f>'[2]Рег уровни 2016'!O302</f>
        <v>831.66094434333513</v>
      </c>
    </row>
    <row r="11" spans="1:15" ht="12.75" customHeight="1">
      <c r="A11" s="25"/>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6"/>
      <c r="D12" s="36"/>
      <c r="E12" s="36"/>
      <c r="F12" s="36"/>
      <c r="G12" s="36"/>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2017'!D306</f>
        <v>831.54</v>
      </c>
      <c r="E16" s="49">
        <f>'[3]Рег уровни 2017'!E306</f>
        <v>831.54</v>
      </c>
      <c r="F16" s="49">
        <f>'[3]Рег уровни 2017'!F306</f>
        <v>831.54</v>
      </c>
      <c r="G16" s="49">
        <f>'[3]Рег уровни 2017'!G306</f>
        <v>831.54</v>
      </c>
      <c r="H16" s="49">
        <f>'[3]Рег уровни 2017'!H306</f>
        <v>831.54</v>
      </c>
      <c r="I16" s="49">
        <f>'[3]Рег уровни 2017'!I306</f>
        <v>831.54</v>
      </c>
      <c r="J16" s="50">
        <f>'[3]Рег уровни 2017'!J306</f>
        <v>863.62283590761695</v>
      </c>
      <c r="K16" s="50">
        <f>'[3]Рег уровни 2017'!K306</f>
        <v>863.62283590761695</v>
      </c>
      <c r="L16" s="50">
        <f>'[3]Рег уровни 2017'!L306</f>
        <v>863.62283590761695</v>
      </c>
      <c r="M16" s="50">
        <f>'[3]Рег уровни 2017'!M306</f>
        <v>863.62283590761695</v>
      </c>
      <c r="N16" s="50">
        <f>'[3]Рег уровни 2017'!N306</f>
        <v>863.62283590761695</v>
      </c>
      <c r="O16" s="50">
        <f>'[3]Рег уровни 2017'!O306</f>
        <v>863.62283590761695</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[12]Топливо!$R$200</f>
        <v>931.36025667317938</v>
      </c>
      <c r="E22" s="49">
        <f>[12]Топливо!$X$200</f>
        <v>938.78283973304394</v>
      </c>
      <c r="F22" s="49">
        <f>[12]Топливо!$AD$200</f>
        <v>930.03526476829325</v>
      </c>
      <c r="G22" s="49">
        <f>[12]Топливо!$AJ$200</f>
        <v>928.63700303827795</v>
      </c>
      <c r="H22" s="49">
        <f>[12]Топливо!$AP$200</f>
        <v>929.81093034068067</v>
      </c>
      <c r="I22" s="49">
        <f>[12]Топливо!$AV$200</f>
        <v>924.49280800634756</v>
      </c>
      <c r="J22" s="51">
        <f>[12]Топливо!$BB$200</f>
        <v>955.21889217858723</v>
      </c>
      <c r="K22" s="51">
        <f>[12]Топливо!$BH$200</f>
        <v>955.38366494834611</v>
      </c>
      <c r="L22" s="51">
        <f>[12]Топливо!$BN$200</f>
        <v>954.53241471742376</v>
      </c>
      <c r="M22" s="51">
        <f>[12]Топливо!$BT$200</f>
        <v>958.71409260437497</v>
      </c>
      <c r="N22" s="51">
        <f>[12]Топливо!$BZ$200</f>
        <v>958.52036917664623</v>
      </c>
      <c r="O22" s="51">
        <f>[12]Топливо!$CF$200</f>
        <v>963.23873873265063</v>
      </c>
    </row>
    <row r="23" spans="1:15">
      <c r="A23" s="26"/>
      <c r="B23" s="23" t="s">
        <v>80</v>
      </c>
      <c r="C23" s="21" t="s">
        <v>54</v>
      </c>
      <c r="D23" s="49">
        <f>[12]Топливо!$R$170</f>
        <v>869.4236043674573</v>
      </c>
      <c r="E23" s="49">
        <f>[12]Топливо!$X$170</f>
        <v>876.36059788134946</v>
      </c>
      <c r="F23" s="49">
        <f>[12]Топливо!$AD$170</f>
        <v>868.18529417597495</v>
      </c>
      <c r="G23" s="49">
        <f>[12]Топливо!$AJ$170</f>
        <v>866.87850751240921</v>
      </c>
      <c r="H23" s="49">
        <f>[12]Топливо!$AP$170</f>
        <v>867.97563583241174</v>
      </c>
      <c r="I23" s="49">
        <f>[12]Топливо!$AV$170</f>
        <v>863.00542804331542</v>
      </c>
      <c r="J23" s="51">
        <f>[12]Топливо!$BB$170</f>
        <v>891.67106745662352</v>
      </c>
      <c r="K23" s="51">
        <f>[12]Топливо!$BH$170</f>
        <v>891.82506069938881</v>
      </c>
      <c r="L23" s="51">
        <f>[12]Топливо!$BN$170</f>
        <v>891.02949973591001</v>
      </c>
      <c r="M23" s="51">
        <f>[12]Топливо!$BT$170</f>
        <v>894.93760991063073</v>
      </c>
      <c r="N23" s="51">
        <f>[12]Топливо!$BZ$170</f>
        <v>894.75655997817398</v>
      </c>
      <c r="O23" s="51">
        <f>[12]Топливо!$CF$170</f>
        <v>899.16625115200986</v>
      </c>
    </row>
    <row r="24" spans="1:15">
      <c r="A24" s="32"/>
      <c r="B24" s="33"/>
      <c r="C24" s="34"/>
      <c r="D24" s="36"/>
      <c r="E24" s="36"/>
      <c r="F24" s="36"/>
      <c r="G24" s="36"/>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8:A9"/>
    <mergeCell ref="B8:B9"/>
    <mergeCell ref="C8:C9"/>
    <mergeCell ref="A7:O7"/>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K36" sqref="K36"/>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Титульный!$C$18</f>
        <v>Челябинская ГРЭС (БЛ 3) НВ</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5" t="s">
        <v>47</v>
      </c>
      <c r="B10" s="22" t="s">
        <v>52</v>
      </c>
      <c r="C10" s="21" t="s">
        <v>54</v>
      </c>
      <c r="D10" s="51">
        <f>'[2]Рег уровни 2016'!D308</f>
        <v>839.38633098807009</v>
      </c>
      <c r="E10" s="51">
        <f>'[2]Рег уровни 2016'!E308</f>
        <v>839.38633098807009</v>
      </c>
      <c r="F10" s="51">
        <f>'[2]Рег уровни 2016'!F308</f>
        <v>839.38633098807009</v>
      </c>
      <c r="G10" s="51">
        <f>'[2]Рег уровни 2016'!G308</f>
        <v>839.38633098807009</v>
      </c>
      <c r="H10" s="51">
        <f>'[2]Рег уровни 2016'!H308</f>
        <v>839.38633098807009</v>
      </c>
      <c r="I10" s="51">
        <f>'[2]Рег уровни 2016'!I308</f>
        <v>839.38633098807009</v>
      </c>
      <c r="J10" s="51">
        <f>'[2]Рег уровни 2016'!J308</f>
        <v>839.38633098807009</v>
      </c>
      <c r="K10" s="51">
        <f>'[2]Рег уровни 2016'!K308</f>
        <v>839.38633098807009</v>
      </c>
      <c r="L10" s="51">
        <f>'[2]Рег уровни 2016'!L308</f>
        <v>839.38633098807009</v>
      </c>
      <c r="M10" s="51">
        <f>'[2]Рег уровни 2016'!M308</f>
        <v>839.38633098807009</v>
      </c>
      <c r="N10" s="51">
        <f>'[2]Рег уровни 2016'!N308</f>
        <v>839.38633098807009</v>
      </c>
      <c r="O10" s="51">
        <f>'[2]Рег уровни 2016'!O308</f>
        <v>839.38633098807009</v>
      </c>
    </row>
    <row r="11" spans="1:15" ht="12.75" customHeight="1">
      <c r="A11" s="25"/>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6"/>
      <c r="E12" s="36"/>
      <c r="F12" s="36"/>
      <c r="G12" s="36"/>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2017'!D312</f>
        <v>839.38633098807009</v>
      </c>
      <c r="E16" s="49">
        <f>'[3]Рег уровни 2017'!E312</f>
        <v>839.38633098807009</v>
      </c>
      <c r="F16" s="49">
        <f>'[3]Рег уровни 2017'!F312</f>
        <v>839.38633098807009</v>
      </c>
      <c r="G16" s="49">
        <f>'[3]Рег уровни 2017'!G312</f>
        <v>839.38633098807009</v>
      </c>
      <c r="H16" s="49">
        <f>'[3]Рег уровни 2017'!H312</f>
        <v>839.38633098807009</v>
      </c>
      <c r="I16" s="49">
        <f>'[3]Рег уровни 2017'!I312</f>
        <v>839.38633098807009</v>
      </c>
      <c r="J16" s="49">
        <f>'[3]Рег уровни 2017'!J312</f>
        <v>839.38633098807009</v>
      </c>
      <c r="K16" s="49">
        <f>'[3]Рег уровни 2017'!K312</f>
        <v>839.38633098807009</v>
      </c>
      <c r="L16" s="49">
        <f>'[3]Рег уровни 2017'!L312</f>
        <v>839.38633098807009</v>
      </c>
      <c r="M16" s="49">
        <f>'[3]Рег уровни 2017'!M312</f>
        <v>839.38633098807009</v>
      </c>
      <c r="N16" s="49">
        <f>'[3]Рег уровни 2017'!N312</f>
        <v>839.38633098807009</v>
      </c>
      <c r="O16" s="49">
        <f>'[3]Рег уровни 2017'!O312</f>
        <v>839.38633098807009</v>
      </c>
    </row>
    <row r="17" spans="1:16"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c r="P17" s="19"/>
    </row>
    <row r="18" spans="1:16" ht="12.75" customHeight="1">
      <c r="A18" s="32"/>
      <c r="B18" s="33"/>
      <c r="C18" s="34"/>
      <c r="D18" s="35"/>
      <c r="E18" s="35"/>
      <c r="F18" s="35"/>
      <c r="G18" s="35"/>
      <c r="H18" s="35"/>
      <c r="I18" s="35"/>
    </row>
    <row r="19" spans="1:16" ht="12.75" customHeight="1">
      <c r="A19" s="76" t="s">
        <v>50</v>
      </c>
      <c r="B19" s="77"/>
      <c r="C19" s="77"/>
      <c r="D19" s="77"/>
      <c r="E19" s="77"/>
      <c r="F19" s="77"/>
      <c r="G19" s="77"/>
      <c r="H19" s="77"/>
      <c r="I19" s="77"/>
      <c r="J19" s="77"/>
      <c r="K19" s="77"/>
      <c r="L19" s="77"/>
      <c r="M19" s="77"/>
      <c r="N19" s="77"/>
      <c r="O19" s="77"/>
    </row>
    <row r="20" spans="1:16" ht="12.75" customHeight="1">
      <c r="A20" s="74" t="s">
        <v>46</v>
      </c>
      <c r="B20" s="74" t="s">
        <v>9</v>
      </c>
      <c r="C20" s="74" t="s">
        <v>51</v>
      </c>
      <c r="D20" s="74">
        <v>2018</v>
      </c>
      <c r="E20" s="74"/>
      <c r="F20" s="74"/>
      <c r="G20" s="74"/>
      <c r="H20" s="74"/>
      <c r="I20" s="74"/>
      <c r="J20" s="74"/>
      <c r="K20" s="74"/>
      <c r="L20" s="74"/>
      <c r="M20" s="74"/>
      <c r="N20" s="74"/>
      <c r="O20" s="74"/>
    </row>
    <row r="21" spans="1:16"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6" ht="12.75" customHeight="1">
      <c r="A22" s="26" t="s">
        <v>49</v>
      </c>
      <c r="B22" s="22" t="s">
        <v>52</v>
      </c>
      <c r="C22" s="21" t="s">
        <v>54</v>
      </c>
      <c r="D22" s="49">
        <f>[13]Топливо!$R$200</f>
        <v>932.11692513946275</v>
      </c>
      <c r="E22" s="49">
        <f>[13]Топливо!$X$200</f>
        <v>936.13933925074298</v>
      </c>
      <c r="F22" s="49">
        <f>[13]Топливо!$AD$200</f>
        <v>937.94946633214136</v>
      </c>
      <c r="G22" s="49">
        <f>[13]Топливо!$AJ$200</f>
        <v>931.86776795569756</v>
      </c>
      <c r="H22" s="49">
        <f>[13]Топливо!$AP$200</f>
        <v>925.07486059734345</v>
      </c>
      <c r="I22" s="49">
        <f>[13]Топливо!$AV$200</f>
        <v>926.35727391633475</v>
      </c>
      <c r="J22" s="51">
        <f>[13]Топливо!$BB$200</f>
        <v>956.2266610210803</v>
      </c>
      <c r="K22" s="51">
        <f>[13]Топливо!$BH$200</f>
        <v>955.17429888576589</v>
      </c>
      <c r="L22" s="51">
        <f>[13]Топливо!$BN$200</f>
        <v>955.49979218562714</v>
      </c>
      <c r="M22" s="51">
        <f>[13]Топливо!$BT$200</f>
        <v>962.36829647468596</v>
      </c>
      <c r="N22" s="51">
        <f>[13]Топливо!$BZ$200</f>
        <v>959.72269571674917</v>
      </c>
      <c r="O22" s="51">
        <f>[13]Топливо!$CF$200</f>
        <v>962.04215575499575</v>
      </c>
    </row>
    <row r="23" spans="1:16">
      <c r="A23" s="26"/>
      <c r="B23" s="23" t="s">
        <v>80</v>
      </c>
      <c r="C23" s="21" t="s">
        <v>54</v>
      </c>
      <c r="D23" s="49">
        <f>[13]Топливо!$R$170</f>
        <v>870.13077115837632</v>
      </c>
      <c r="E23" s="49">
        <f>[13]Топливо!$X$170</f>
        <v>873.89003668293731</v>
      </c>
      <c r="F23" s="49">
        <f>[13]Топливо!$AD$170</f>
        <v>875.58174423564606</v>
      </c>
      <c r="G23" s="49">
        <f>[13]Топливо!$AJ$170</f>
        <v>869.89791397728743</v>
      </c>
      <c r="H23" s="49">
        <f>[13]Топливо!$AP$170</f>
        <v>863.54940242742373</v>
      </c>
      <c r="I23" s="49">
        <f>[13]Топливо!$AV$170</f>
        <v>864.74791954797638</v>
      </c>
      <c r="J23" s="51">
        <f>[13]Топливо!$BB$170</f>
        <v>892.61290749633667</v>
      </c>
      <c r="K23" s="51">
        <f>[13]Топливо!$BH$170</f>
        <v>891.62939148202418</v>
      </c>
      <c r="L23" s="51">
        <f>[13]Топливо!$BN$170</f>
        <v>891.93359082768882</v>
      </c>
      <c r="M23" s="51">
        <f>[13]Топливо!$BT$170</f>
        <v>898.35275371465968</v>
      </c>
      <c r="N23" s="51">
        <f>[13]Топливо!$BZ$170</f>
        <v>895.88022964182164</v>
      </c>
      <c r="O23" s="51">
        <f>[13]Топливо!$CF$170</f>
        <v>898.0479493037343</v>
      </c>
    </row>
    <row r="24" spans="1:16">
      <c r="A24" s="32"/>
      <c r="B24" s="33"/>
      <c r="C24" s="34"/>
      <c r="D24" s="36"/>
      <c r="E24" s="36"/>
      <c r="F24" s="36"/>
      <c r="G24" s="36"/>
      <c r="H24" s="36"/>
      <c r="I24" s="36"/>
      <c r="J24" s="37"/>
      <c r="K24" s="37"/>
      <c r="L24" s="37"/>
      <c r="M24" s="37"/>
      <c r="N24" s="37"/>
      <c r="O24" s="37"/>
    </row>
    <row r="25" spans="1:16">
      <c r="A25" s="75" t="s">
        <v>53</v>
      </c>
      <c r="B25" s="75"/>
      <c r="C25" s="75"/>
      <c r="D25" s="75"/>
      <c r="E25" s="75"/>
      <c r="F25" s="75"/>
      <c r="G25" s="75"/>
      <c r="H25" s="75"/>
      <c r="I25" s="75"/>
      <c r="J25" s="75"/>
      <c r="K25" s="75"/>
      <c r="L25" s="75"/>
      <c r="M25" s="75"/>
      <c r="N25" s="75"/>
      <c r="O25" s="75"/>
    </row>
    <row r="26" spans="1:16">
      <c r="A26" s="75" t="s">
        <v>74</v>
      </c>
      <c r="B26" s="75"/>
      <c r="C26" s="75"/>
      <c r="D26" s="75"/>
      <c r="E26" s="75"/>
      <c r="F26" s="75"/>
      <c r="G26" s="75"/>
      <c r="H26" s="75"/>
      <c r="I26" s="75"/>
      <c r="J26" s="75"/>
      <c r="K26" s="75"/>
      <c r="L26" s="75"/>
      <c r="M26" s="75"/>
      <c r="N26" s="75"/>
      <c r="O26" s="75"/>
    </row>
    <row r="27" spans="1:16" ht="39" customHeight="1">
      <c r="A27" s="73" t="s">
        <v>81</v>
      </c>
      <c r="B27" s="73"/>
      <c r="C27" s="73"/>
      <c r="D27" s="73"/>
      <c r="E27" s="73"/>
      <c r="F27" s="73"/>
      <c r="G27" s="73"/>
      <c r="H27" s="73"/>
      <c r="I27" s="73"/>
      <c r="J27" s="73"/>
      <c r="K27" s="73"/>
      <c r="L27" s="73"/>
      <c r="M27" s="73"/>
      <c r="N27" s="73"/>
      <c r="O27" s="73"/>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8:A9"/>
    <mergeCell ref="B8:B9"/>
    <mergeCell ref="C8:C9"/>
    <mergeCell ref="A7:O7"/>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K36" sqref="K36"/>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Титульный!$C$19</f>
        <v>Тюменская ТЭЦ-1 без ДПМ/НВ</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0" t="s">
        <v>47</v>
      </c>
      <c r="B10" s="22" t="s">
        <v>52</v>
      </c>
      <c r="C10" s="21" t="s">
        <v>54</v>
      </c>
      <c r="D10" s="49">
        <f>'[2]Рег уровни 2016'!D292</f>
        <v>764.36657513097009</v>
      </c>
      <c r="E10" s="49">
        <f>'[2]Рег уровни 2016'!E292</f>
        <v>764.36657513097009</v>
      </c>
      <c r="F10" s="49">
        <f>'[2]Рег уровни 2016'!F292</f>
        <v>764.36657513097009</v>
      </c>
      <c r="G10" s="49">
        <f>'[2]Рег уровни 2016'!G292</f>
        <v>757.48386413024707</v>
      </c>
      <c r="H10" s="49">
        <f>'[2]Рег уровни 2016'!H292</f>
        <v>764.36657513097009</v>
      </c>
      <c r="I10" s="49">
        <f>'[2]Рег уровни 2016'!I292</f>
        <v>764.36657513097009</v>
      </c>
      <c r="J10" s="50">
        <f>'[2]Рег уровни 2016'!J292</f>
        <v>775.89854870584111</v>
      </c>
      <c r="K10" s="50">
        <f>'[2]Рег уровни 2016'!K292</f>
        <v>775.89854870584111</v>
      </c>
      <c r="L10" s="50">
        <f>'[2]Рег уровни 2016'!L292</f>
        <v>775.89854870584111</v>
      </c>
      <c r="M10" s="50">
        <f>'[2]Рег уровни 2016'!M292</f>
        <v>768.91199846885866</v>
      </c>
      <c r="N10" s="50">
        <f>'[2]Рег уровни 2016'!N292</f>
        <v>775.89854870584111</v>
      </c>
      <c r="O10" s="50">
        <f>'[2]Рег уровни 2016'!O292</f>
        <v>775.89854870584111</v>
      </c>
    </row>
    <row r="11" spans="1:15" ht="12.75" customHeight="1">
      <c r="A11" s="20"/>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2017'!D296</f>
        <v>775.89854870584111</v>
      </c>
      <c r="E16" s="49">
        <f>'[3]Рег уровни 2017'!E296</f>
        <v>775.89854870584111</v>
      </c>
      <c r="F16" s="49">
        <f>'[3]Рег уровни 2017'!F296</f>
        <v>775.89854870584111</v>
      </c>
      <c r="G16" s="49">
        <f>'[3]Рег уровни 2017'!G296</f>
        <v>768.91199846885866</v>
      </c>
      <c r="H16" s="49">
        <f>'[3]Рег уровни 2017'!H296</f>
        <v>775.89854870584111</v>
      </c>
      <c r="I16" s="49">
        <f>'[3]Рег уровни 2017'!I296</f>
        <v>775.89854870584111</v>
      </c>
      <c r="J16" s="50">
        <f>'[3]Рег уровни 2017'!J296</f>
        <v>792.33084684599203</v>
      </c>
      <c r="K16" s="50">
        <f>'[3]Рег уровни 2017'!K296</f>
        <v>792.33084684599203</v>
      </c>
      <c r="L16" s="50">
        <f>'[3]Рег уровни 2017'!L296</f>
        <v>792.33084684599203</v>
      </c>
      <c r="M16" s="50">
        <f>'[3]Рег уровни 2017'!M296</f>
        <v>785.19633257858743</v>
      </c>
      <c r="N16" s="50">
        <f>'[3]Рег уровни 2017'!N296</f>
        <v>792.33084684599203</v>
      </c>
      <c r="O16" s="50">
        <f>'[3]Рег уровни 2017'!O296</f>
        <v>792.33084684599203</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[14]Топливо!$R$200</f>
        <v>751.48082081032635</v>
      </c>
      <c r="E22" s="49">
        <f>[14]Топливо!$X$200</f>
        <v>751.12512009594479</v>
      </c>
      <c r="F22" s="49">
        <f>[14]Топливо!$AD$200</f>
        <v>751.28381601290607</v>
      </c>
      <c r="G22" s="49">
        <f>[14]Топливо!$AJ$200</f>
        <v>753.23056493012302</v>
      </c>
      <c r="H22" s="49">
        <f>[14]Топливо!$AP$200</f>
        <v>752.80591356189439</v>
      </c>
      <c r="I22" s="49">
        <f>[14]Топливо!$AV$200</f>
        <v>753.32702021597458</v>
      </c>
      <c r="J22" s="51">
        <f>[14]Топливо!$BB$200</f>
        <v>779.8047454225823</v>
      </c>
      <c r="K22" s="51">
        <f>[14]Топливо!$BH$200</f>
        <v>778.01463711839267</v>
      </c>
      <c r="L22" s="51">
        <f>[14]Топливо!$BN$200</f>
        <v>780.65380434990084</v>
      </c>
      <c r="M22" s="51">
        <f>[14]Топливо!$BT$200</f>
        <v>775.36013338997282</v>
      </c>
      <c r="N22" s="51">
        <f>[14]Топливо!$BZ$200</f>
        <v>775.98601967959723</v>
      </c>
      <c r="O22" s="51">
        <f>[14]Топливо!$CF$200</f>
        <v>775.78396023796336</v>
      </c>
    </row>
    <row r="23" spans="1:15">
      <c r="A23" s="26"/>
      <c r="B23" s="23" t="s">
        <v>80</v>
      </c>
      <c r="C23" s="21" t="s">
        <v>54</v>
      </c>
      <c r="D23" s="49">
        <f>[14]Топливо!$R$170</f>
        <v>701.31198206572549</v>
      </c>
      <c r="E23" s="49">
        <f>[14]Топливо!$X$170</f>
        <v>700.97955149153711</v>
      </c>
      <c r="F23" s="49">
        <f>[14]Топливо!$AD$170</f>
        <v>701.12786543262246</v>
      </c>
      <c r="G23" s="49">
        <f>[14]Топливо!$AJ$170</f>
        <v>702.94725694404019</v>
      </c>
      <c r="H23" s="49">
        <f>[14]Топливо!$AP$170</f>
        <v>702.55038650644326</v>
      </c>
      <c r="I23" s="49">
        <f>[14]Топливо!$AV$170</f>
        <v>703.03740207100429</v>
      </c>
      <c r="J23" s="51">
        <f>[14]Топливо!$BB$170</f>
        <v>727.73261254446936</v>
      </c>
      <c r="K23" s="51">
        <f>[14]Топливо!$BH$170</f>
        <v>726.05961412933891</v>
      </c>
      <c r="L23" s="51">
        <f>[14]Топливо!$BN$170</f>
        <v>728.52612556065492</v>
      </c>
      <c r="M23" s="51">
        <f>[14]Топливо!$BT$170</f>
        <v>723.57876952333902</v>
      </c>
      <c r="N23" s="51">
        <f>[14]Топливо!$BZ$170</f>
        <v>724.16370998093191</v>
      </c>
      <c r="O23" s="51">
        <f>[14]Топливо!$CF$170</f>
        <v>723.97486938127406</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20:A21"/>
    <mergeCell ref="B20:B21"/>
    <mergeCell ref="C20:C21"/>
    <mergeCell ref="D20:O20"/>
    <mergeCell ref="A27:O27"/>
    <mergeCell ref="A25:O25"/>
    <mergeCell ref="A26:O26"/>
    <mergeCell ref="A4:O4"/>
    <mergeCell ref="A5:O5"/>
    <mergeCell ref="A14:A15"/>
    <mergeCell ref="B14:B15"/>
    <mergeCell ref="C14:C15"/>
    <mergeCell ref="D8:O8"/>
    <mergeCell ref="A19:O19"/>
    <mergeCell ref="D14:O14"/>
    <mergeCell ref="A7:O7"/>
    <mergeCell ref="A13:O13"/>
    <mergeCell ref="A8:A9"/>
    <mergeCell ref="B8:B9"/>
    <mergeCell ref="C8:C9"/>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9"/>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H32" sqref="H32"/>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Титульный!$C$20</f>
        <v>Тюменская ТЭЦ-1 (БЛ 2) ДПМ</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0" t="s">
        <v>47</v>
      </c>
      <c r="B10" s="22" t="s">
        <v>52</v>
      </c>
      <c r="C10" s="21" t="s">
        <v>54</v>
      </c>
      <c r="D10" s="49">
        <f>'[2]Рег уровни 2016'!D293</f>
        <v>741.6944817128682</v>
      </c>
      <c r="E10" s="49">
        <f>'[2]Рег уровни 2016'!E293</f>
        <v>741.6944817128682</v>
      </c>
      <c r="F10" s="49">
        <f>'[2]Рег уровни 2016'!F293</f>
        <v>741.6944817128682</v>
      </c>
      <c r="G10" s="49">
        <f>'[2]Рег уровни 2016'!G293</f>
        <v>741.6944817128682</v>
      </c>
      <c r="H10" s="49">
        <f>'[2]Рег уровни 2016'!H293</f>
        <v>741.6944817128682</v>
      </c>
      <c r="I10" s="49">
        <f>'[2]Рег уровни 2016'!I293</f>
        <v>741.6944817128682</v>
      </c>
      <c r="J10" s="50">
        <f>'[2]Рег уровни 2016'!J293</f>
        <v>791.89820659320264</v>
      </c>
      <c r="K10" s="50">
        <f>'[2]Рег уровни 2016'!K293</f>
        <v>791.89820659320264</v>
      </c>
      <c r="L10" s="50">
        <f>'[2]Рег уровни 2016'!L293</f>
        <v>791.89820659320264</v>
      </c>
      <c r="M10" s="50">
        <f>'[2]Рег уровни 2016'!M293</f>
        <v>791.89820659320264</v>
      </c>
      <c r="N10" s="50">
        <f>'[2]Рег уровни 2016'!N293</f>
        <v>791.89820659320264</v>
      </c>
      <c r="O10" s="50">
        <f>'[2]Рег уровни 2016'!O293</f>
        <v>791.89820659320264</v>
      </c>
    </row>
    <row r="11" spans="1:15" ht="12.75" customHeight="1">
      <c r="A11" s="20"/>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2017'!D297</f>
        <v>791.89820659320264</v>
      </c>
      <c r="E16" s="49">
        <f>'[3]Рег уровни 2017'!E297</f>
        <v>791.89820659320264</v>
      </c>
      <c r="F16" s="49">
        <f>'[3]Рег уровни 2017'!F297</f>
        <v>791.89820659320264</v>
      </c>
      <c r="G16" s="49">
        <f>'[3]Рег уровни 2017'!G297</f>
        <v>791.89820659320264</v>
      </c>
      <c r="H16" s="49">
        <f>'[3]Рег уровни 2017'!H297</f>
        <v>791.89820659320264</v>
      </c>
      <c r="I16" s="49">
        <f>'[3]Рег уровни 2017'!I297</f>
        <v>791.89820659320264</v>
      </c>
      <c r="J16" s="50">
        <f>'[3]Рег уровни 2017'!J297</f>
        <v>808.04379219979694</v>
      </c>
      <c r="K16" s="50">
        <f>'[3]Рег уровни 2017'!K297</f>
        <v>808.04379219979694</v>
      </c>
      <c r="L16" s="50">
        <f>'[3]Рег уровни 2017'!L297</f>
        <v>808.04379219979694</v>
      </c>
      <c r="M16" s="50">
        <f>'[3]Рег уровни 2017'!M297</f>
        <v>808.04379219979694</v>
      </c>
      <c r="N16" s="50">
        <f>'[3]Рег уровни 2017'!N297</f>
        <v>808.04379219979694</v>
      </c>
      <c r="O16" s="50">
        <f>'[3]Рег уровни 2017'!O297</f>
        <v>808.04379219979694</v>
      </c>
    </row>
    <row r="17" spans="1:16"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6" ht="12.75" customHeight="1">
      <c r="A18" s="32"/>
      <c r="B18" s="33"/>
      <c r="C18" s="34"/>
      <c r="D18" s="35"/>
      <c r="E18" s="35"/>
      <c r="F18" s="35"/>
      <c r="G18" s="35"/>
      <c r="H18" s="35"/>
      <c r="I18" s="35"/>
    </row>
    <row r="19" spans="1:16" ht="12.75" customHeight="1">
      <c r="A19" s="76" t="s">
        <v>50</v>
      </c>
      <c r="B19" s="77"/>
      <c r="C19" s="77"/>
      <c r="D19" s="77"/>
      <c r="E19" s="77"/>
      <c r="F19" s="77"/>
      <c r="G19" s="77"/>
      <c r="H19" s="77"/>
      <c r="I19" s="77"/>
      <c r="J19" s="77"/>
      <c r="K19" s="77"/>
      <c r="L19" s="77"/>
      <c r="M19" s="77"/>
      <c r="N19" s="77"/>
      <c r="O19" s="77"/>
      <c r="P19" s="38"/>
    </row>
    <row r="20" spans="1:16" ht="12.75" customHeight="1">
      <c r="A20" s="74" t="s">
        <v>46</v>
      </c>
      <c r="B20" s="74" t="s">
        <v>9</v>
      </c>
      <c r="C20" s="74" t="s">
        <v>51</v>
      </c>
      <c r="D20" s="74">
        <v>2018</v>
      </c>
      <c r="E20" s="74"/>
      <c r="F20" s="74"/>
      <c r="G20" s="74"/>
      <c r="H20" s="74"/>
      <c r="I20" s="74"/>
      <c r="J20" s="74"/>
      <c r="K20" s="74"/>
      <c r="L20" s="74"/>
      <c r="M20" s="74"/>
      <c r="N20" s="74"/>
      <c r="O20" s="74"/>
    </row>
    <row r="21" spans="1:16"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6" ht="12.75" customHeight="1">
      <c r="A22" s="26" t="s">
        <v>49</v>
      </c>
      <c r="B22" s="22" t="s">
        <v>52</v>
      </c>
      <c r="C22" s="21" t="s">
        <v>54</v>
      </c>
      <c r="D22" s="49">
        <f>[15]Топливо!$R$200</f>
        <v>856.37349234178168</v>
      </c>
      <c r="E22" s="49">
        <f>[15]Топливо!$X$200</f>
        <v>855.80930132039282</v>
      </c>
      <c r="F22" s="49">
        <f>[15]Топливо!$AD$200</f>
        <v>855.97077520373261</v>
      </c>
      <c r="G22" s="49">
        <f>[15]Топливо!$AJ$200</f>
        <v>857.76657241747068</v>
      </c>
      <c r="H22" s="49">
        <f>[15]Топливо!$AP$200</f>
        <v>857.58034473739269</v>
      </c>
      <c r="I22" s="49">
        <f>[15]Топливо!$AV$200</f>
        <v>858.36963630875061</v>
      </c>
      <c r="J22" s="51">
        <f>[15]Топливо!$BB$200</f>
        <v>887.62265835092194</v>
      </c>
      <c r="K22" s="51">
        <f>[15]Топливо!$BH$200</f>
        <v>885.7424963049948</v>
      </c>
      <c r="L22" s="51">
        <f>[15]Топливо!$BN$200</f>
        <v>888.4471710915617</v>
      </c>
      <c r="M22" s="51">
        <f>[15]Топливо!$BT$200</f>
        <v>883.03108340430504</v>
      </c>
      <c r="N22" s="51">
        <f>[15]Топливо!$BZ$200</f>
        <v>883.75895619406776</v>
      </c>
      <c r="O22" s="51">
        <f>[15]Топливо!$CF$200</f>
        <v>883.55311130213954</v>
      </c>
    </row>
    <row r="23" spans="1:16">
      <c r="A23" s="26"/>
      <c r="B23" s="23" t="s">
        <v>80</v>
      </c>
      <c r="C23" s="21" t="s">
        <v>54</v>
      </c>
      <c r="D23" s="49">
        <f>[15]Топливо!$R$170</f>
        <v>799.34251620727252</v>
      </c>
      <c r="E23" s="49">
        <f>[15]Топливо!$X$170</f>
        <v>798.81523487887171</v>
      </c>
      <c r="F23" s="49">
        <f>[15]Топливо!$AD$170</f>
        <v>798.96614505021739</v>
      </c>
      <c r="G23" s="49">
        <f>[15]Топливо!$AJ$170</f>
        <v>800.64446020324363</v>
      </c>
      <c r="H23" s="49">
        <f>[15]Топливо!$AP$170</f>
        <v>800.47041564242306</v>
      </c>
      <c r="I23" s="49">
        <f>[15]Топливо!$AV$170</f>
        <v>801.20807131658933</v>
      </c>
      <c r="J23" s="51">
        <f>[15]Топливо!$BB$170</f>
        <v>828.4970171503943</v>
      </c>
      <c r="K23" s="51">
        <f>[15]Топливо!$BH$170</f>
        <v>826.73985635980819</v>
      </c>
      <c r="L23" s="51">
        <f>[15]Топливо!$BN$170</f>
        <v>829.26758980519776</v>
      </c>
      <c r="M23" s="51">
        <f>[15]Топливо!$BT$170</f>
        <v>824.20582561150002</v>
      </c>
      <c r="N23" s="51">
        <f>[15]Топливо!$BZ$170</f>
        <v>824.88608055520342</v>
      </c>
      <c r="O23" s="51">
        <f>[15]Топливо!$CF$170</f>
        <v>824.69370215153219</v>
      </c>
    </row>
    <row r="24" spans="1:16">
      <c r="A24" s="32"/>
      <c r="B24" s="33"/>
      <c r="C24" s="34"/>
      <c r="D24" s="35"/>
      <c r="E24" s="35"/>
      <c r="F24" s="35"/>
      <c r="G24" s="35"/>
      <c r="H24" s="36"/>
      <c r="I24" s="36"/>
      <c r="J24" s="37"/>
      <c r="K24" s="37"/>
      <c r="L24" s="37"/>
      <c r="M24" s="37"/>
      <c r="N24" s="37"/>
      <c r="O24" s="37"/>
    </row>
    <row r="25" spans="1:16">
      <c r="A25" s="75" t="s">
        <v>53</v>
      </c>
      <c r="B25" s="75"/>
      <c r="C25" s="75"/>
      <c r="D25" s="75"/>
      <c r="E25" s="75"/>
      <c r="F25" s="75"/>
      <c r="G25" s="75"/>
      <c r="H25" s="75"/>
      <c r="I25" s="75"/>
      <c r="J25" s="75"/>
      <c r="K25" s="75"/>
      <c r="L25" s="75"/>
      <c r="M25" s="75"/>
      <c r="N25" s="75"/>
      <c r="O25" s="75"/>
    </row>
    <row r="26" spans="1:16">
      <c r="A26" s="75" t="s">
        <v>74</v>
      </c>
      <c r="B26" s="75"/>
      <c r="C26" s="75"/>
      <c r="D26" s="75"/>
      <c r="E26" s="75"/>
      <c r="F26" s="75"/>
      <c r="G26" s="75"/>
      <c r="H26" s="75"/>
      <c r="I26" s="75"/>
      <c r="J26" s="75"/>
      <c r="K26" s="75"/>
      <c r="L26" s="75"/>
      <c r="M26" s="75"/>
      <c r="N26" s="75"/>
      <c r="O26" s="75"/>
    </row>
    <row r="27" spans="1:16" ht="39" customHeight="1">
      <c r="A27" s="73" t="s">
        <v>81</v>
      </c>
      <c r="B27" s="73"/>
      <c r="C27" s="73"/>
      <c r="D27" s="73"/>
      <c r="E27" s="73"/>
      <c r="F27" s="73"/>
      <c r="G27" s="73"/>
      <c r="H27" s="73"/>
      <c r="I27" s="73"/>
      <c r="J27" s="73"/>
      <c r="K27" s="73"/>
      <c r="L27" s="73"/>
      <c r="M27" s="73"/>
      <c r="N27" s="73"/>
      <c r="O27" s="73"/>
    </row>
    <row r="28" spans="1:16">
      <c r="D28" s="19"/>
      <c r="E28" s="19"/>
      <c r="F28" s="19"/>
      <c r="G28" s="19"/>
      <c r="H28" s="19"/>
      <c r="I28" s="19"/>
      <c r="J28" s="19"/>
      <c r="K28" s="19"/>
      <c r="L28" s="19"/>
      <c r="M28" s="19"/>
      <c r="N28" s="19"/>
      <c r="O28" s="19"/>
    </row>
    <row r="29" spans="1:16">
      <c r="D29" s="19"/>
      <c r="E29" s="19"/>
      <c r="F29" s="19"/>
      <c r="G29" s="19"/>
      <c r="H29" s="19"/>
      <c r="I29" s="19"/>
      <c r="J29" s="19"/>
      <c r="K29" s="19"/>
      <c r="L29" s="19"/>
      <c r="M29" s="19"/>
      <c r="N29" s="19"/>
      <c r="O29" s="19"/>
    </row>
  </sheetData>
  <mergeCells count="20">
    <mergeCell ref="A14:A15"/>
    <mergeCell ref="B14:B15"/>
    <mergeCell ref="C14:C15"/>
    <mergeCell ref="D8:O8"/>
    <mergeCell ref="A27:O27"/>
    <mergeCell ref="D14:O14"/>
    <mergeCell ref="A25:O25"/>
    <mergeCell ref="A26:O26"/>
    <mergeCell ref="A4:O4"/>
    <mergeCell ref="A5:O5"/>
    <mergeCell ref="A19:O19"/>
    <mergeCell ref="A20:A21"/>
    <mergeCell ref="B20:B21"/>
    <mergeCell ref="C20:C21"/>
    <mergeCell ref="D20:O20"/>
    <mergeCell ref="A8:A9"/>
    <mergeCell ref="B8:B9"/>
    <mergeCell ref="C8:C9"/>
    <mergeCell ref="A7:O7"/>
    <mergeCell ref="A13:O13"/>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J36" sqref="J36"/>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Титульный!$C$21</f>
        <v>Тюменская ТЭЦ-2</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6" t="s">
        <v>47</v>
      </c>
      <c r="B10" s="22" t="s">
        <v>52</v>
      </c>
      <c r="C10" s="21" t="s">
        <v>54</v>
      </c>
      <c r="D10" s="49">
        <f>'[2]Рег уровни 2016'!D294</f>
        <v>740.95031823846853</v>
      </c>
      <c r="E10" s="49">
        <f>'[2]Рег уровни 2016'!E294</f>
        <v>740.95031823846853</v>
      </c>
      <c r="F10" s="49">
        <f>'[2]Рег уровни 2016'!F294</f>
        <v>740.95031823846853</v>
      </c>
      <c r="G10" s="49">
        <f>'[2]Рег уровни 2016'!G294</f>
        <v>725.66642711709903</v>
      </c>
      <c r="H10" s="49">
        <f>'[2]Рег уровни 2016'!H294</f>
        <v>740.95031823846853</v>
      </c>
      <c r="I10" s="49">
        <f>'[2]Рег уровни 2016'!I294</f>
        <v>740.95031823846853</v>
      </c>
      <c r="J10" s="50">
        <f>'[2]Рег уровни 2016'!J294</f>
        <v>741.31713109025975</v>
      </c>
      <c r="K10" s="50">
        <f>'[2]Рег уровни 2016'!K294</f>
        <v>741.31713109025975</v>
      </c>
      <c r="L10" s="50">
        <f>'[2]Рег уровни 2016'!L294</f>
        <v>741.31713109025975</v>
      </c>
      <c r="M10" s="50">
        <f>'[2]Рег уровни 2016'!M294</f>
        <v>740.95031823846853</v>
      </c>
      <c r="N10" s="50">
        <f>'[2]Рег уровни 2016'!N294</f>
        <v>741.31713109025975</v>
      </c>
      <c r="O10" s="50">
        <f>'[2]Рег уровни 2016'!O294</f>
        <v>741.31713109025975</v>
      </c>
    </row>
    <row r="11" spans="1:15" ht="12.75" customHeight="1">
      <c r="A11" s="6"/>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2017'!D298</f>
        <v>741.31713109025975</v>
      </c>
      <c r="E16" s="49">
        <f>'[3]Рег уровни 2017'!E298</f>
        <v>741.31713109025975</v>
      </c>
      <c r="F16" s="49">
        <f>'[3]Рег уровни 2017'!F298</f>
        <v>741.31713109025975</v>
      </c>
      <c r="G16" s="49">
        <f>'[3]Рег уровни 2017'!G298</f>
        <v>740.95031823846853</v>
      </c>
      <c r="H16" s="49">
        <f>'[3]Рег уровни 2017'!H298</f>
        <v>741.31713109025975</v>
      </c>
      <c r="I16" s="49">
        <f>'[3]Рег уровни 2017'!I298</f>
        <v>741.31713109025975</v>
      </c>
      <c r="J16" s="50">
        <f>'[3]Рег уровни 2017'!J298</f>
        <v>757.81832744008318</v>
      </c>
      <c r="K16" s="50">
        <f>'[3]Рег уровни 2017'!K298</f>
        <v>757.81832744008318</v>
      </c>
      <c r="L16" s="50">
        <f>'[3]Рег уровни 2017'!L298</f>
        <v>757.81832744008318</v>
      </c>
      <c r="M16" s="50">
        <f>'[3]Рег уровни 2017'!M298</f>
        <v>757.44334959299204</v>
      </c>
      <c r="N16" s="50">
        <f>'[3]Рег уровни 2017'!N298</f>
        <v>757.81832744008318</v>
      </c>
      <c r="O16" s="50">
        <f>'[3]Рег уровни 2017'!O298</f>
        <v>757.81832744008318</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[16]Топливо!$R$200</f>
        <v>841.63564914516326</v>
      </c>
      <c r="E22" s="49">
        <f>[16]Топливо!$X$200</f>
        <v>842.83845828914662</v>
      </c>
      <c r="F22" s="49">
        <f>[16]Топливо!$AD$200</f>
        <v>842.00103943287149</v>
      </c>
      <c r="G22" s="49">
        <f>[16]Топливо!$AJ$200</f>
        <v>841.24208715469558</v>
      </c>
      <c r="H22" s="49">
        <f>[16]Топливо!$AP$200</f>
        <v>842.46843470558156</v>
      </c>
      <c r="I22" s="49">
        <f>[16]Топливо!$AV$200</f>
        <v>842.90664997949455</v>
      </c>
      <c r="J22" s="51">
        <f>[16]Топливо!$BB$200</f>
        <v>870.03302631683175</v>
      </c>
      <c r="K22" s="51">
        <f>[16]Топливо!$BH$200</f>
        <v>870.69686755827354</v>
      </c>
      <c r="L22" s="51">
        <f>[16]Топливо!$BN$200</f>
        <v>870.9752165838762</v>
      </c>
      <c r="M22" s="51">
        <f>[16]Топливо!$BT$200</f>
        <v>870.97075535277088</v>
      </c>
      <c r="N22" s="51">
        <f>[16]Топливо!$BZ$200</f>
        <v>870.34634197874027</v>
      </c>
      <c r="O22" s="51">
        <f>[16]Топливо!$CF$200</f>
        <v>869.63034768287287</v>
      </c>
    </row>
    <row r="23" spans="1:15">
      <c r="A23" s="26"/>
      <c r="B23" s="23" t="s">
        <v>80</v>
      </c>
      <c r="C23" s="21" t="s">
        <v>54</v>
      </c>
      <c r="D23" s="49">
        <f>[16]Топливо!$R$170</f>
        <v>785.56883097678804</v>
      </c>
      <c r="E23" s="49">
        <f>[16]Топливо!$X$170</f>
        <v>786.69295167209964</v>
      </c>
      <c r="F23" s="49">
        <f>[16]Топливо!$AD$170</f>
        <v>785.91031722698267</v>
      </c>
      <c r="G23" s="49">
        <f>[16]Топливо!$AJ$170</f>
        <v>785.20101603242574</v>
      </c>
      <c r="H23" s="49">
        <f>[16]Топливо!$AP$170</f>
        <v>786.34713523886126</v>
      </c>
      <c r="I23" s="49">
        <f>[16]Топливо!$AV$170</f>
        <v>786.7566822238266</v>
      </c>
      <c r="J23" s="51">
        <f>[16]Топливо!$BB$170</f>
        <v>812.05810870731932</v>
      </c>
      <c r="K23" s="51">
        <f>[16]Топливо!$BH$170</f>
        <v>812.67852108249861</v>
      </c>
      <c r="L23" s="51">
        <f>[16]Топливо!$BN$170</f>
        <v>812.93866035876272</v>
      </c>
      <c r="M23" s="51">
        <f>[16]Топливо!$BT$170</f>
        <v>812.93449098389794</v>
      </c>
      <c r="N23" s="51">
        <f>[16]Топливо!$BZ$170</f>
        <v>812.35092708293473</v>
      </c>
      <c r="O23" s="51">
        <f>[16]Топливо!$CF$170</f>
        <v>811.68177353539511</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13:O13"/>
    <mergeCell ref="D14:O14"/>
    <mergeCell ref="A25:O25"/>
    <mergeCell ref="A26:O26"/>
    <mergeCell ref="A4:O4"/>
    <mergeCell ref="A5:O5"/>
    <mergeCell ref="A27:O27"/>
    <mergeCell ref="A8:A9"/>
    <mergeCell ref="B8:B9"/>
    <mergeCell ref="C8:C9"/>
    <mergeCell ref="A20:A21"/>
    <mergeCell ref="B20:B21"/>
    <mergeCell ref="C20:C21"/>
    <mergeCell ref="D20:O20"/>
    <mergeCell ref="A14:A15"/>
    <mergeCell ref="B14:B15"/>
    <mergeCell ref="C14:C15"/>
    <mergeCell ref="D8:O8"/>
    <mergeCell ref="A19:O19"/>
    <mergeCell ref="A7:O7"/>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M36" sqref="M36"/>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Титульный!$C$22</f>
        <v>Няганская ГРЭС (БЛ 1) ДПМ</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0" t="s">
        <v>47</v>
      </c>
      <c r="B10" s="22" t="s">
        <v>52</v>
      </c>
      <c r="C10" s="21" t="s">
        <v>54</v>
      </c>
      <c r="D10" s="49">
        <f>'[2]Рег уровни 2016'!D295</f>
        <v>638.67698630959501</v>
      </c>
      <c r="E10" s="49">
        <f>'[2]Рег уровни 2016'!E295</f>
        <v>638.67698630959501</v>
      </c>
      <c r="F10" s="49">
        <f>'[2]Рег уровни 2016'!F295</f>
        <v>638.67698630959501</v>
      </c>
      <c r="G10" s="49">
        <f>'[2]Рег уровни 2016'!G295</f>
        <v>638.67698630959501</v>
      </c>
      <c r="H10" s="49">
        <f>'[2]Рег уровни 2016'!H295</f>
        <v>638.67698630959501</v>
      </c>
      <c r="I10" s="49">
        <f>'[2]Рег уровни 2016'!I295</f>
        <v>638.67698630959501</v>
      </c>
      <c r="J10" s="50">
        <f>'[2]Рег уровни 2016'!J295</f>
        <v>640.40674517997559</v>
      </c>
      <c r="K10" s="50">
        <f>'[2]Рег уровни 2016'!K295</f>
        <v>640.40674517997559</v>
      </c>
      <c r="L10" s="50">
        <f>'[2]Рег уровни 2016'!L295</f>
        <v>640.40674517997559</v>
      </c>
      <c r="M10" s="50">
        <f>'[2]Рег уровни 2016'!M295</f>
        <v>640.40674517997559</v>
      </c>
      <c r="N10" s="50">
        <f>'[2]Рег уровни 2016'!N295</f>
        <v>640.40674517997559</v>
      </c>
      <c r="O10" s="50">
        <f>'[2]Рег уровни 2016'!O295</f>
        <v>640.40674517997559</v>
      </c>
    </row>
    <row r="11" spans="1:15" ht="12.75" customHeight="1">
      <c r="A11" s="20"/>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2017'!D299</f>
        <v>640.40674517997559</v>
      </c>
      <c r="E16" s="49">
        <f>'[3]Рег уровни 2017'!E299</f>
        <v>640.40674517997559</v>
      </c>
      <c r="F16" s="49">
        <f>'[3]Рег уровни 2017'!F299</f>
        <v>640.40674517997559</v>
      </c>
      <c r="G16" s="49">
        <f>'[3]Рег уровни 2017'!G299</f>
        <v>640.40674517997559</v>
      </c>
      <c r="H16" s="49">
        <f>'[3]Рег уровни 2017'!H299</f>
        <v>640.40674517997559</v>
      </c>
      <c r="I16" s="49">
        <f>'[3]Рег уровни 2017'!I299</f>
        <v>640.40674517997559</v>
      </c>
      <c r="J16" s="50">
        <f>'[3]Рег уровни 2017'!J299</f>
        <v>652.06728424490768</v>
      </c>
      <c r="K16" s="50">
        <f>'[3]Рег уровни 2017'!K299</f>
        <v>652.06728424490768</v>
      </c>
      <c r="L16" s="50">
        <f>'[3]Рег уровни 2017'!L299</f>
        <v>652.06728424490768</v>
      </c>
      <c r="M16" s="50">
        <f>'[3]Рег уровни 2017'!M299</f>
        <v>652.06728424490768</v>
      </c>
      <c r="N16" s="50">
        <f>'[3]Рег уровни 2017'!N299</f>
        <v>652.06728424490768</v>
      </c>
      <c r="O16" s="50">
        <f>'[3]Рег уровни 2017'!O299</f>
        <v>652.06728424490768</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[17]Топливо!$R$200</f>
        <v>579.43205524067525</v>
      </c>
      <c r="E22" s="49">
        <f>[17]Топливо!$X$200</f>
        <v>579.26886684595252</v>
      </c>
      <c r="F22" s="49">
        <f>[17]Топливо!$AD$200</f>
        <v>580.6566951780884</v>
      </c>
      <c r="G22" s="49">
        <f>[17]Топливо!$AJ$200</f>
        <v>577.10254535714432</v>
      </c>
      <c r="H22" s="49">
        <f>[17]Топливо!$AP$200</f>
        <v>579.03330490616054</v>
      </c>
      <c r="I22" s="49">
        <f>[17]Топливо!$AV$200</f>
        <v>577.98942401301065</v>
      </c>
      <c r="J22" s="51">
        <f>[17]Топливо!$BB$200</f>
        <v>598.61667561364948</v>
      </c>
      <c r="K22" s="51">
        <f>[17]Топливо!$BH$200</f>
        <v>598.37402617321436</v>
      </c>
      <c r="L22" s="51">
        <f>[17]Топливо!$BN$200</f>
        <v>598.06658786600553</v>
      </c>
      <c r="M22" s="51">
        <f>[17]Топливо!$BT$200</f>
        <v>598.46785916519536</v>
      </c>
      <c r="N22" s="51">
        <f>[17]Топливо!$BZ$200</f>
        <v>597.13807082985682</v>
      </c>
      <c r="O22" s="51">
        <f>[17]Топливо!$CF$200</f>
        <v>597.76665466144084</v>
      </c>
    </row>
    <row r="23" spans="1:15">
      <c r="A23" s="26"/>
      <c r="B23" s="23" t="s">
        <v>80</v>
      </c>
      <c r="C23" s="21" t="s">
        <v>54</v>
      </c>
      <c r="D23" s="49">
        <f>[17]Топливо!$R$170</f>
        <v>540.51874321558432</v>
      </c>
      <c r="E23" s="49">
        <f>[17]Топливо!$X$170</f>
        <v>540.36623069715188</v>
      </c>
      <c r="F23" s="49">
        <f>[17]Топливо!$AD$170</f>
        <v>541.66326652157795</v>
      </c>
      <c r="G23" s="49">
        <f>[17]Топливо!$AJ$170</f>
        <v>538.34163117490118</v>
      </c>
      <c r="H23" s="49">
        <f>[17]Топливо!$AP$170</f>
        <v>540.14607935155186</v>
      </c>
      <c r="I23" s="49">
        <f>[17]Топливо!$AV$170</f>
        <v>539.17048973178566</v>
      </c>
      <c r="J23" s="51">
        <f>[17]Топливо!$BB$170</f>
        <v>558.39796786322381</v>
      </c>
      <c r="K23" s="51">
        <f>[17]Топливо!$BH$170</f>
        <v>558.17119268524698</v>
      </c>
      <c r="L23" s="51">
        <f>[17]Топливо!$BN$170</f>
        <v>557.88386716449111</v>
      </c>
      <c r="M23" s="51">
        <f>[17]Топливо!$BT$170</f>
        <v>558.25888707027605</v>
      </c>
      <c r="N23" s="51">
        <f>[17]Топливо!$BZ$170</f>
        <v>557.01609423351101</v>
      </c>
      <c r="O23" s="51">
        <f>[17]Топливо!$CF$170</f>
        <v>557.60355575835592</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25:O25"/>
    <mergeCell ref="A26:O26"/>
    <mergeCell ref="A27:O27"/>
    <mergeCell ref="A7:O7"/>
    <mergeCell ref="A4:O4"/>
    <mergeCell ref="A5:O5"/>
    <mergeCell ref="A19:O19"/>
    <mergeCell ref="A20:A21"/>
    <mergeCell ref="B20:B21"/>
    <mergeCell ref="C20:C21"/>
    <mergeCell ref="D20:O20"/>
    <mergeCell ref="A13:O13"/>
    <mergeCell ref="A14:A15"/>
    <mergeCell ref="B14:B15"/>
    <mergeCell ref="C14:C15"/>
    <mergeCell ref="D8:O8"/>
    <mergeCell ref="D14:O14"/>
    <mergeCell ref="A8:A9"/>
    <mergeCell ref="B8:B9"/>
    <mergeCell ref="C8:C9"/>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K35" sqref="K35"/>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Титульный!$C$23</f>
        <v>Няганская ГРЭС (БЛ 2) ДПМ</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4" t="s">
        <v>47</v>
      </c>
      <c r="B10" s="22" t="s">
        <v>52</v>
      </c>
      <c r="C10" s="21" t="s">
        <v>54</v>
      </c>
      <c r="D10" s="49">
        <f>'[2]Рег уровни 2016'!D296</f>
        <v>610.74480774503218</v>
      </c>
      <c r="E10" s="49">
        <f>'[2]Рег уровни 2016'!E296</f>
        <v>610.74480774503218</v>
      </c>
      <c r="F10" s="49">
        <f>'[2]Рег уровни 2016'!F296</f>
        <v>610.18134207537582</v>
      </c>
      <c r="G10" s="49">
        <f>'[2]Рег уровни 2016'!G296</f>
        <v>608.74237423008469</v>
      </c>
      <c r="H10" s="49">
        <f>'[2]Рег уровни 2016'!H296</f>
        <v>608.83041893083578</v>
      </c>
      <c r="I10" s="49">
        <f>'[2]Рег уровни 2016'!I296</f>
        <v>604.09568898692032</v>
      </c>
      <c r="J10" s="50">
        <f>'[2]Рег уровни 2016'!J296</f>
        <v>610.74480774503218</v>
      </c>
      <c r="K10" s="50">
        <f>'[2]Рег уровни 2016'!K296</f>
        <v>610.74480774503218</v>
      </c>
      <c r="L10" s="50">
        <f>'[2]Рег уровни 2016'!L296</f>
        <v>610.18134207537582</v>
      </c>
      <c r="M10" s="50">
        <f>'[2]Рег уровни 2016'!M296</f>
        <v>608.74237423008469</v>
      </c>
      <c r="N10" s="50">
        <f>'[2]Рег уровни 2016'!N296</f>
        <v>608.83041893083578</v>
      </c>
      <c r="O10" s="50">
        <f>'[2]Рег уровни 2016'!O296</f>
        <v>604.09568898692032</v>
      </c>
    </row>
    <row r="11" spans="1:15" ht="12.75" customHeight="1">
      <c r="A11" s="24"/>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2017'!D300</f>
        <v>604.09568898692032</v>
      </c>
      <c r="E16" s="49">
        <f>'[3]Рег уровни 2017'!E300</f>
        <v>604.09568898692032</v>
      </c>
      <c r="F16" s="49">
        <f>'[3]Рег уровни 2017'!F300</f>
        <v>604.09568898692032</v>
      </c>
      <c r="G16" s="49">
        <f>'[3]Рег уровни 2017'!G300</f>
        <v>604.09568898692032</v>
      </c>
      <c r="H16" s="49">
        <f>'[3]Рег уровни 2017'!H300</f>
        <v>604.09568898692032</v>
      </c>
      <c r="I16" s="49">
        <f>'[3]Рег уровни 2017'!I300</f>
        <v>604.09568898692032</v>
      </c>
      <c r="J16" s="50">
        <f>'[3]Рег уровни 2017'!J300</f>
        <v>624.13228580950761</v>
      </c>
      <c r="K16" s="50">
        <f>'[3]Рег уровни 2017'!K300</f>
        <v>624.13228580950761</v>
      </c>
      <c r="L16" s="50">
        <f>'[3]Рег уровни 2017'!L300</f>
        <v>623.55646901676846</v>
      </c>
      <c r="M16" s="50">
        <f>'[3]Рег уровни 2017'!M300</f>
        <v>622.08595910968654</v>
      </c>
      <c r="N16" s="50">
        <f>'[3]Рег уровни 2017'!N300</f>
        <v>622.17593374334092</v>
      </c>
      <c r="O16" s="50">
        <f>'[3]Рег уровни 2017'!O300</f>
        <v>617.33741889210967</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[18]Топливо!$R$200</f>
        <v>579.66330642511832</v>
      </c>
      <c r="E22" s="49">
        <f>[18]Топливо!$X$200</f>
        <v>580.14485579336269</v>
      </c>
      <c r="F22" s="49">
        <f>[18]Топливо!$AD$200</f>
        <v>580.26399609408622</v>
      </c>
      <c r="G22" s="49">
        <f>[18]Топливо!$AJ$200</f>
        <v>577.1930773670282</v>
      </c>
      <c r="H22" s="49">
        <f>[18]Топливо!$AP$200</f>
        <v>579.24038877951648</v>
      </c>
      <c r="I22" s="49">
        <f>[18]Топливо!$AV$200</f>
        <v>577.79341875401531</v>
      </c>
      <c r="J22" s="51">
        <f>[18]Топливо!$BB$200</f>
        <v>599.283004987749</v>
      </c>
      <c r="K22" s="51">
        <f>[18]Топливо!$BH$200</f>
        <v>598.49834597490371</v>
      </c>
      <c r="L22" s="51">
        <f>[18]Топливо!$BN$200</f>
        <v>598.71110755625602</v>
      </c>
      <c r="M22" s="51">
        <f>[18]Топливо!$BT$200</f>
        <v>598.59585291655276</v>
      </c>
      <c r="N22" s="51">
        <f>[18]Топливо!$BZ$200</f>
        <v>597.21410919060622</v>
      </c>
      <c r="O22" s="51">
        <f>[18]Топливо!$CF$200</f>
        <v>597.86722220450952</v>
      </c>
    </row>
    <row r="23" spans="1:15">
      <c r="A23" s="26"/>
      <c r="B23" s="23" t="s">
        <v>80</v>
      </c>
      <c r="C23" s="21" t="s">
        <v>54</v>
      </c>
      <c r="D23" s="49">
        <f>[18]Топливо!$R$170</f>
        <v>540.73486581786756</v>
      </c>
      <c r="E23" s="49">
        <f>[18]Топливо!$X$170</f>
        <v>541.18491195641366</v>
      </c>
      <c r="F23" s="49">
        <f>[18]Топливо!$AD$170</f>
        <v>541.29625803185627</v>
      </c>
      <c r="G23" s="49">
        <f>[18]Топливо!$AJ$170</f>
        <v>538.4262405299329</v>
      </c>
      <c r="H23" s="49">
        <f>[18]Топливо!$AP$170</f>
        <v>540.33961568179109</v>
      </c>
      <c r="I23" s="49">
        <f>[18]Топливо!$AV$170</f>
        <v>538.98730724674328</v>
      </c>
      <c r="J23" s="51">
        <f>[18]Топливо!$BB$170</f>
        <v>559.02070559602703</v>
      </c>
      <c r="K23" s="51">
        <f>[18]Топливо!$BH$170</f>
        <v>558.28737941579777</v>
      </c>
      <c r="L23" s="51">
        <f>[18]Топливо!$BN$170</f>
        <v>558.48622201519254</v>
      </c>
      <c r="M23" s="51">
        <f>[18]Топливо!$BT$170</f>
        <v>558.37850739864734</v>
      </c>
      <c r="N23" s="51">
        <f>[18]Топливо!$BZ$170</f>
        <v>557.08715812206185</v>
      </c>
      <c r="O23" s="51">
        <f>[18]Топливо!$CF$170</f>
        <v>557.69754411636404</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sheetData>
  <mergeCells count="20">
    <mergeCell ref="A8:A9"/>
    <mergeCell ref="B8:B9"/>
    <mergeCell ref="C8:C9"/>
    <mergeCell ref="D14:O14"/>
    <mergeCell ref="A4:O4"/>
    <mergeCell ref="A5:O5"/>
    <mergeCell ref="A27:O27"/>
    <mergeCell ref="A19:O19"/>
    <mergeCell ref="A20:A21"/>
    <mergeCell ref="B20:B21"/>
    <mergeCell ref="C20:C21"/>
    <mergeCell ref="D20:O20"/>
    <mergeCell ref="A25:O25"/>
    <mergeCell ref="A26:O26"/>
    <mergeCell ref="A7:O7"/>
    <mergeCell ref="A13:O13"/>
    <mergeCell ref="A14:A15"/>
    <mergeCell ref="B14:B15"/>
    <mergeCell ref="C14:C15"/>
    <mergeCell ref="D8:O8"/>
  </mergeCells>
  <pageMargins left="0.70866141732283472" right="0.70866141732283472" top="0.74803149606299213" bottom="0.74803149606299213" header="0.31496062992125984" footer="0.31496062992125984"/>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Normal="100" workbookViewId="0">
      <pane xSplit="3" ySplit="6" topLeftCell="D7" activePane="bottomRight" state="frozen"/>
      <selection activeCell="D11" sqref="D11:O11"/>
      <selection pane="topRight" activeCell="D11" sqref="D11:O11"/>
      <selection pane="bottomLeft" activeCell="D11" sqref="D11:O11"/>
      <selection pane="bottomRight" activeCell="J39" sqref="J39"/>
    </sheetView>
  </sheetViews>
  <sheetFormatPr defaultRowHeight="12.75"/>
  <cols>
    <col min="1" max="1" width="5.7109375" style="1" customWidth="1"/>
    <col min="2" max="2" width="44.140625" style="7" customWidth="1"/>
    <col min="3" max="3" width="14.28515625" style="19"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19"/>
      <c r="O1" s="18" t="s">
        <v>57</v>
      </c>
    </row>
    <row r="2" spans="1:15">
      <c r="F2" s="19"/>
      <c r="O2" s="18" t="s">
        <v>36</v>
      </c>
    </row>
    <row r="3" spans="1:15">
      <c r="F3" s="19"/>
    </row>
    <row r="4" spans="1:15" ht="12.75" customHeight="1">
      <c r="A4" s="61" t="s">
        <v>19</v>
      </c>
      <c r="B4" s="61"/>
      <c r="C4" s="61"/>
      <c r="D4" s="61"/>
      <c r="E4" s="61"/>
      <c r="F4" s="61"/>
      <c r="G4" s="61"/>
      <c r="H4" s="61"/>
      <c r="I4" s="61"/>
      <c r="J4" s="61"/>
      <c r="K4" s="61"/>
      <c r="L4" s="61"/>
      <c r="M4" s="61"/>
      <c r="N4" s="61"/>
      <c r="O4" s="61"/>
    </row>
    <row r="5" spans="1:15" ht="12.75" customHeight="1">
      <c r="A5" s="61" t="str">
        <f>Титульный!$C$24</f>
        <v>Няганская ГРЭС (БЛ 3) ДПМ</v>
      </c>
      <c r="B5" s="61"/>
      <c r="C5" s="61"/>
      <c r="D5" s="61"/>
      <c r="E5" s="61"/>
      <c r="F5" s="61"/>
      <c r="G5" s="61"/>
      <c r="H5" s="61"/>
      <c r="I5" s="61"/>
      <c r="J5" s="61"/>
      <c r="K5" s="61"/>
      <c r="L5" s="61"/>
      <c r="M5" s="61"/>
      <c r="N5" s="61"/>
      <c r="O5" s="61"/>
    </row>
    <row r="7" spans="1:15" ht="12.75" customHeight="1">
      <c r="A7" s="76" t="s">
        <v>56</v>
      </c>
      <c r="B7" s="77"/>
      <c r="C7" s="77"/>
      <c r="D7" s="77"/>
      <c r="E7" s="77"/>
      <c r="F7" s="77"/>
      <c r="G7" s="77"/>
      <c r="H7" s="77"/>
      <c r="I7" s="77"/>
      <c r="J7" s="77"/>
      <c r="K7" s="77"/>
      <c r="L7" s="77"/>
      <c r="M7" s="77"/>
      <c r="N7" s="77"/>
      <c r="O7" s="77"/>
    </row>
    <row r="8" spans="1:15" s="1" customFormat="1" ht="12.75" customHeight="1">
      <c r="A8" s="74" t="s">
        <v>46</v>
      </c>
      <c r="B8" s="74" t="s">
        <v>9</v>
      </c>
      <c r="C8" s="74" t="s">
        <v>51</v>
      </c>
      <c r="D8" s="74">
        <v>2016</v>
      </c>
      <c r="E8" s="74"/>
      <c r="F8" s="74"/>
      <c r="G8" s="74"/>
      <c r="H8" s="74"/>
      <c r="I8" s="74"/>
      <c r="J8" s="74"/>
      <c r="K8" s="74"/>
      <c r="L8" s="74"/>
      <c r="M8" s="74"/>
      <c r="N8" s="74"/>
      <c r="O8" s="74"/>
    </row>
    <row r="9" spans="1:15" s="1" customFormat="1">
      <c r="A9" s="74"/>
      <c r="B9" s="74"/>
      <c r="C9" s="74"/>
      <c r="D9" s="27" t="s">
        <v>60</v>
      </c>
      <c r="E9" s="27" t="s">
        <v>61</v>
      </c>
      <c r="F9" s="27" t="s">
        <v>62</v>
      </c>
      <c r="G9" s="27" t="s">
        <v>63</v>
      </c>
      <c r="H9" s="27" t="s">
        <v>64</v>
      </c>
      <c r="I9" s="27" t="s">
        <v>65</v>
      </c>
      <c r="J9" s="27" t="s">
        <v>66</v>
      </c>
      <c r="K9" s="27" t="s">
        <v>67</v>
      </c>
      <c r="L9" s="27" t="s">
        <v>68</v>
      </c>
      <c r="M9" s="27" t="s">
        <v>69</v>
      </c>
      <c r="N9" s="27" t="s">
        <v>70</v>
      </c>
      <c r="O9" s="27" t="s">
        <v>71</v>
      </c>
    </row>
    <row r="10" spans="1:15" ht="12.75" customHeight="1">
      <c r="A10" s="24" t="s">
        <v>47</v>
      </c>
      <c r="B10" s="22" t="s">
        <v>52</v>
      </c>
      <c r="C10" s="21" t="s">
        <v>54</v>
      </c>
      <c r="D10" s="49">
        <f>'[2]Рег уровни 2016'!D297</f>
        <v>638.67698630959455</v>
      </c>
      <c r="E10" s="49">
        <f>'[2]Рег уровни 2016'!E297</f>
        <v>638.67698630959455</v>
      </c>
      <c r="F10" s="49">
        <f>'[2]Рег уровни 2016'!F297</f>
        <v>638.67698630959455</v>
      </c>
      <c r="G10" s="49">
        <f>'[2]Рег уровни 2016'!G297</f>
        <v>638.67698630959455</v>
      </c>
      <c r="H10" s="49">
        <f>'[2]Рег уровни 2016'!H297</f>
        <v>638.67698630959455</v>
      </c>
      <c r="I10" s="49">
        <f>'[2]Рег уровни 2016'!I297</f>
        <v>638.67698630959455</v>
      </c>
      <c r="J10" s="50">
        <f>'[2]Рег уровни 2016'!J297</f>
        <v>638.67698630959455</v>
      </c>
      <c r="K10" s="50">
        <f>'[2]Рег уровни 2016'!K297</f>
        <v>638.67698630959455</v>
      </c>
      <c r="L10" s="50">
        <f>'[2]Рег уровни 2016'!L297</f>
        <v>638.67698630959455</v>
      </c>
      <c r="M10" s="50">
        <f>'[2]Рег уровни 2016'!M297</f>
        <v>638.67698630959455</v>
      </c>
      <c r="N10" s="50">
        <f>'[2]Рег уровни 2016'!N297</f>
        <v>638.67698630959455</v>
      </c>
      <c r="O10" s="50">
        <f>'[2]Рег уровни 2016'!O297</f>
        <v>638.67698630959455</v>
      </c>
    </row>
    <row r="11" spans="1:15" ht="12.75" customHeight="1">
      <c r="A11" s="24"/>
      <c r="B11" s="23" t="s">
        <v>55</v>
      </c>
      <c r="C11" s="21" t="s">
        <v>54</v>
      </c>
      <c r="D11" s="39" t="s">
        <v>73</v>
      </c>
      <c r="E11" s="39" t="s">
        <v>73</v>
      </c>
      <c r="F11" s="39" t="s">
        <v>73</v>
      </c>
      <c r="G11" s="39" t="s">
        <v>73</v>
      </c>
      <c r="H11" s="39" t="s">
        <v>73</v>
      </c>
      <c r="I11" s="39" t="s">
        <v>73</v>
      </c>
      <c r="J11" s="39" t="s">
        <v>73</v>
      </c>
      <c r="K11" s="39" t="s">
        <v>73</v>
      </c>
      <c r="L11" s="39" t="s">
        <v>73</v>
      </c>
      <c r="M11" s="39" t="s">
        <v>73</v>
      </c>
      <c r="N11" s="39" t="s">
        <v>73</v>
      </c>
      <c r="O11" s="39" t="s">
        <v>73</v>
      </c>
    </row>
    <row r="12" spans="1:15" ht="12.75" customHeight="1">
      <c r="A12" s="32"/>
      <c r="B12" s="33"/>
      <c r="C12" s="34"/>
      <c r="D12" s="35"/>
      <c r="E12" s="35"/>
      <c r="F12" s="35"/>
      <c r="G12" s="35"/>
      <c r="H12" s="36"/>
      <c r="I12" s="36"/>
      <c r="J12" s="37"/>
      <c r="K12" s="37"/>
      <c r="L12" s="37"/>
      <c r="M12" s="37"/>
      <c r="N12" s="37"/>
      <c r="O12" s="37"/>
    </row>
    <row r="13" spans="1:15" ht="12.75" customHeight="1">
      <c r="A13" s="76" t="s">
        <v>72</v>
      </c>
      <c r="B13" s="77"/>
      <c r="C13" s="77"/>
      <c r="D13" s="77"/>
      <c r="E13" s="77"/>
      <c r="F13" s="77"/>
      <c r="G13" s="77"/>
      <c r="H13" s="77"/>
      <c r="I13" s="77"/>
      <c r="J13" s="77"/>
      <c r="K13" s="77"/>
      <c r="L13" s="77"/>
      <c r="M13" s="77"/>
      <c r="N13" s="77"/>
      <c r="O13" s="77"/>
    </row>
    <row r="14" spans="1:15" ht="12.75" customHeight="1">
      <c r="A14" s="74" t="s">
        <v>46</v>
      </c>
      <c r="B14" s="74" t="s">
        <v>9</v>
      </c>
      <c r="C14" s="74" t="s">
        <v>51</v>
      </c>
      <c r="D14" s="74">
        <v>2017</v>
      </c>
      <c r="E14" s="74"/>
      <c r="F14" s="74"/>
      <c r="G14" s="74"/>
      <c r="H14" s="74"/>
      <c r="I14" s="74"/>
      <c r="J14" s="74"/>
      <c r="K14" s="74"/>
      <c r="L14" s="74"/>
      <c r="M14" s="74"/>
      <c r="N14" s="74"/>
      <c r="O14" s="74"/>
    </row>
    <row r="15" spans="1:15" ht="12.75" customHeight="1">
      <c r="A15" s="74"/>
      <c r="B15" s="74"/>
      <c r="C15" s="74"/>
      <c r="D15" s="40" t="s">
        <v>60</v>
      </c>
      <c r="E15" s="40" t="s">
        <v>61</v>
      </c>
      <c r="F15" s="40" t="s">
        <v>62</v>
      </c>
      <c r="G15" s="40" t="s">
        <v>63</v>
      </c>
      <c r="H15" s="40" t="s">
        <v>64</v>
      </c>
      <c r="I15" s="40" t="s">
        <v>65</v>
      </c>
      <c r="J15" s="40" t="s">
        <v>66</v>
      </c>
      <c r="K15" s="40" t="s">
        <v>67</v>
      </c>
      <c r="L15" s="40" t="s">
        <v>68</v>
      </c>
      <c r="M15" s="40" t="s">
        <v>69</v>
      </c>
      <c r="N15" s="40" t="s">
        <v>70</v>
      </c>
      <c r="O15" s="40" t="s">
        <v>71</v>
      </c>
    </row>
    <row r="16" spans="1:15" ht="12.75" customHeight="1">
      <c r="A16" s="26" t="s">
        <v>48</v>
      </c>
      <c r="B16" s="22" t="s">
        <v>52</v>
      </c>
      <c r="C16" s="21" t="s">
        <v>54</v>
      </c>
      <c r="D16" s="49">
        <f>'[3]Рег уровни 2017'!D301</f>
        <v>638.67698630959455</v>
      </c>
      <c r="E16" s="49">
        <f>'[3]Рег уровни 2017'!E301</f>
        <v>638.67698630959455</v>
      </c>
      <c r="F16" s="49">
        <f>'[3]Рег уровни 2017'!F301</f>
        <v>638.67698630959455</v>
      </c>
      <c r="G16" s="49">
        <f>'[3]Рег уровни 2017'!G301</f>
        <v>638.67698630959455</v>
      </c>
      <c r="H16" s="49">
        <f>'[3]Рег уровни 2017'!H301</f>
        <v>638.67698630959455</v>
      </c>
      <c r="I16" s="49">
        <f>'[3]Рег уровни 2017'!I301</f>
        <v>638.67698630959455</v>
      </c>
      <c r="J16" s="50">
        <f>'[3]Рег уровни 2017'!J301</f>
        <v>650.2870871730006</v>
      </c>
      <c r="K16" s="50">
        <f>'[3]Рег уровни 2017'!K301</f>
        <v>650.2870871730006</v>
      </c>
      <c r="L16" s="50">
        <f>'[3]Рег уровни 2017'!L301</f>
        <v>650.2870871730006</v>
      </c>
      <c r="M16" s="50">
        <f>'[3]Рег уровни 2017'!M301</f>
        <v>650.2870871730006</v>
      </c>
      <c r="N16" s="50">
        <f>'[3]Рег уровни 2017'!N301</f>
        <v>650.2870871730006</v>
      </c>
      <c r="O16" s="50">
        <f>'[3]Рег уровни 2017'!O301</f>
        <v>650.2870871730006</v>
      </c>
    </row>
    <row r="17" spans="1:15" ht="12.75" customHeight="1">
      <c r="A17" s="26"/>
      <c r="B17" s="23" t="s">
        <v>55</v>
      </c>
      <c r="C17" s="21" t="s">
        <v>54</v>
      </c>
      <c r="D17" s="39" t="s">
        <v>73</v>
      </c>
      <c r="E17" s="39" t="s">
        <v>73</v>
      </c>
      <c r="F17" s="39" t="s">
        <v>73</v>
      </c>
      <c r="G17" s="39" t="s">
        <v>73</v>
      </c>
      <c r="H17" s="39" t="s">
        <v>73</v>
      </c>
      <c r="I17" s="39" t="s">
        <v>73</v>
      </c>
      <c r="J17" s="39" t="s">
        <v>73</v>
      </c>
      <c r="K17" s="39" t="s">
        <v>73</v>
      </c>
      <c r="L17" s="39" t="s">
        <v>73</v>
      </c>
      <c r="M17" s="39" t="s">
        <v>73</v>
      </c>
      <c r="N17" s="39" t="s">
        <v>73</v>
      </c>
      <c r="O17" s="39" t="s">
        <v>73</v>
      </c>
    </row>
    <row r="18" spans="1:15" ht="12.75" customHeight="1">
      <c r="A18" s="32"/>
      <c r="B18" s="33"/>
      <c r="C18" s="34"/>
      <c r="D18" s="35"/>
      <c r="E18" s="35"/>
      <c r="F18" s="35"/>
      <c r="G18" s="35"/>
      <c r="H18" s="35"/>
      <c r="I18" s="35"/>
    </row>
    <row r="19" spans="1:15" ht="12.75" customHeight="1">
      <c r="A19" s="76" t="s">
        <v>50</v>
      </c>
      <c r="B19" s="77"/>
      <c r="C19" s="77"/>
      <c r="D19" s="77"/>
      <c r="E19" s="77"/>
      <c r="F19" s="77"/>
      <c r="G19" s="77"/>
      <c r="H19" s="77"/>
      <c r="I19" s="77"/>
      <c r="J19" s="77"/>
      <c r="K19" s="77"/>
      <c r="L19" s="77"/>
      <c r="M19" s="77"/>
      <c r="N19" s="77"/>
      <c r="O19" s="77"/>
    </row>
    <row r="20" spans="1:15" ht="12.75" customHeight="1">
      <c r="A20" s="74" t="s">
        <v>46</v>
      </c>
      <c r="B20" s="74" t="s">
        <v>9</v>
      </c>
      <c r="C20" s="74" t="s">
        <v>51</v>
      </c>
      <c r="D20" s="74">
        <v>2018</v>
      </c>
      <c r="E20" s="74"/>
      <c r="F20" s="74"/>
      <c r="G20" s="74"/>
      <c r="H20" s="74"/>
      <c r="I20" s="74"/>
      <c r="J20" s="74"/>
      <c r="K20" s="74"/>
      <c r="L20" s="74"/>
      <c r="M20" s="74"/>
      <c r="N20" s="74"/>
      <c r="O20" s="74"/>
    </row>
    <row r="21" spans="1:15" ht="12.75" customHeight="1">
      <c r="A21" s="74"/>
      <c r="B21" s="74"/>
      <c r="C21" s="74"/>
      <c r="D21" s="27" t="s">
        <v>60</v>
      </c>
      <c r="E21" s="27" t="s">
        <v>61</v>
      </c>
      <c r="F21" s="27" t="s">
        <v>62</v>
      </c>
      <c r="G21" s="27" t="s">
        <v>63</v>
      </c>
      <c r="H21" s="27" t="s">
        <v>64</v>
      </c>
      <c r="I21" s="27" t="s">
        <v>65</v>
      </c>
      <c r="J21" s="27" t="s">
        <v>66</v>
      </c>
      <c r="K21" s="27" t="s">
        <v>67</v>
      </c>
      <c r="L21" s="27" t="s">
        <v>68</v>
      </c>
      <c r="M21" s="27" t="s">
        <v>69</v>
      </c>
      <c r="N21" s="27" t="s">
        <v>70</v>
      </c>
      <c r="O21" s="27" t="s">
        <v>71</v>
      </c>
    </row>
    <row r="22" spans="1:15" ht="12.75" customHeight="1">
      <c r="A22" s="26" t="s">
        <v>49</v>
      </c>
      <c r="B22" s="22" t="s">
        <v>52</v>
      </c>
      <c r="C22" s="21" t="s">
        <v>54</v>
      </c>
      <c r="D22" s="49">
        <f>[19]Топливо!$R$200</f>
        <v>580.85457912888512</v>
      </c>
      <c r="E22" s="49">
        <f>[19]Топливо!$X$200</f>
        <v>579.97548485215509</v>
      </c>
      <c r="F22" s="49">
        <f>[19]Топливо!$AD$200</f>
        <v>580.84646645650832</v>
      </c>
      <c r="G22" s="49">
        <f>[19]Топливо!$AJ$200</f>
        <v>578.2041984219984</v>
      </c>
      <c r="H22" s="49">
        <f>[19]Топливо!$AP$200</f>
        <v>579.69430315588909</v>
      </c>
      <c r="I22" s="49">
        <f>[19]Топливо!$AV$200</f>
        <v>578.06647473654436</v>
      </c>
      <c r="J22" s="51">
        <f>[19]Топливо!$BB$200</f>
        <v>599.33347162863834</v>
      </c>
      <c r="K22" s="51">
        <f>[19]Топливо!$BH$200</f>
        <v>599.61588578734268</v>
      </c>
      <c r="L22" s="51">
        <f>[19]Топливо!$BN$200</f>
        <v>597.75994632012805</v>
      </c>
      <c r="M22" s="51">
        <f>[19]Топливо!$BT$200</f>
        <v>599.15340312928879</v>
      </c>
      <c r="N22" s="51">
        <f>[19]Топливо!$BZ$200</f>
        <v>597.54518633763871</v>
      </c>
      <c r="O22" s="51">
        <f>[19]Топливо!$CF$200</f>
        <v>596.71809677953024</v>
      </c>
    </row>
    <row r="23" spans="1:15">
      <c r="A23" s="26"/>
      <c r="B23" s="23" t="s">
        <v>80</v>
      </c>
      <c r="C23" s="21" t="s">
        <v>54</v>
      </c>
      <c r="D23" s="49">
        <f>[19]Топливо!$R$170</f>
        <v>541.84820479335053</v>
      </c>
      <c r="E23" s="49">
        <f>[19]Топливо!$X$170</f>
        <v>541.02662135715423</v>
      </c>
      <c r="F23" s="49">
        <f>[19]Топливо!$AD$170</f>
        <v>541.84062285654977</v>
      </c>
      <c r="G23" s="49">
        <f>[19]Топливо!$AJ$170</f>
        <v>539.37121347850314</v>
      </c>
      <c r="H23" s="49">
        <f>[19]Топливо!$AP$170</f>
        <v>540.76383472512998</v>
      </c>
      <c r="I23" s="49">
        <f>[19]Топливо!$AV$170</f>
        <v>539.24249975377973</v>
      </c>
      <c r="J23" s="51">
        <f>[19]Топливо!$BB$170</f>
        <v>559.06787068097037</v>
      </c>
      <c r="K23" s="51">
        <f>[19]Топливо!$BH$170</f>
        <v>559.33180914704917</v>
      </c>
      <c r="L23" s="51">
        <f>[19]Топливо!$BN$170</f>
        <v>557.59728628049345</v>
      </c>
      <c r="M23" s="51">
        <f>[19]Топливо!$BT$170</f>
        <v>558.89958236382131</v>
      </c>
      <c r="N23" s="51">
        <f>[19]Топливо!$BZ$170</f>
        <v>557.39657601648469</v>
      </c>
      <c r="O23" s="51">
        <f>[19]Топливо!$CF$170</f>
        <v>556.62359512105627</v>
      </c>
    </row>
    <row r="24" spans="1:15">
      <c r="A24" s="32"/>
      <c r="B24" s="33"/>
      <c r="C24" s="34"/>
      <c r="D24" s="35"/>
      <c r="E24" s="35"/>
      <c r="F24" s="35"/>
      <c r="G24" s="35"/>
      <c r="H24" s="36"/>
      <c r="I24" s="36"/>
      <c r="J24" s="37"/>
      <c r="K24" s="37"/>
      <c r="L24" s="37"/>
      <c r="M24" s="37"/>
      <c r="N24" s="37"/>
      <c r="O24" s="37"/>
    </row>
    <row r="25" spans="1:15">
      <c r="A25" s="75" t="s">
        <v>53</v>
      </c>
      <c r="B25" s="75"/>
      <c r="C25" s="75"/>
      <c r="D25" s="75"/>
      <c r="E25" s="75"/>
      <c r="F25" s="75"/>
      <c r="G25" s="75"/>
      <c r="H25" s="75"/>
      <c r="I25" s="75"/>
      <c r="J25" s="75"/>
      <c r="K25" s="75"/>
      <c r="L25" s="75"/>
      <c r="M25" s="75"/>
      <c r="N25" s="75"/>
      <c r="O25" s="75"/>
    </row>
    <row r="26" spans="1:15">
      <c r="A26" s="75" t="s">
        <v>74</v>
      </c>
      <c r="B26" s="75"/>
      <c r="C26" s="75"/>
      <c r="D26" s="75"/>
      <c r="E26" s="75"/>
      <c r="F26" s="75"/>
      <c r="G26" s="75"/>
      <c r="H26" s="75"/>
      <c r="I26" s="75"/>
      <c r="J26" s="75"/>
      <c r="K26" s="75"/>
      <c r="L26" s="75"/>
      <c r="M26" s="75"/>
      <c r="N26" s="75"/>
      <c r="O26" s="75"/>
    </row>
    <row r="27" spans="1:15" ht="39" customHeight="1">
      <c r="A27" s="73" t="s">
        <v>81</v>
      </c>
      <c r="B27" s="73"/>
      <c r="C27" s="73"/>
      <c r="D27" s="73"/>
      <c r="E27" s="73"/>
      <c r="F27" s="73"/>
      <c r="G27" s="73"/>
      <c r="H27" s="73"/>
      <c r="I27" s="73"/>
      <c r="J27" s="73"/>
      <c r="K27" s="73"/>
      <c r="L27" s="73"/>
      <c r="M27" s="73"/>
      <c r="N27" s="73"/>
      <c r="O27" s="73"/>
    </row>
    <row r="28" spans="1:15">
      <c r="N28" s="38"/>
    </row>
  </sheetData>
  <mergeCells count="20">
    <mergeCell ref="A8:A9"/>
    <mergeCell ref="B8:B9"/>
    <mergeCell ref="C8:C9"/>
    <mergeCell ref="D14:O14"/>
    <mergeCell ref="A4:O4"/>
    <mergeCell ref="A5:O5"/>
    <mergeCell ref="A27:O27"/>
    <mergeCell ref="A19:O19"/>
    <mergeCell ref="A20:A21"/>
    <mergeCell ref="B20:B21"/>
    <mergeCell ref="C20:C21"/>
    <mergeCell ref="D20:O20"/>
    <mergeCell ref="A25:O25"/>
    <mergeCell ref="A26:O26"/>
    <mergeCell ref="A7:O7"/>
    <mergeCell ref="A13:O13"/>
    <mergeCell ref="A14:A15"/>
    <mergeCell ref="B14:B15"/>
    <mergeCell ref="C14:C15"/>
    <mergeCell ref="D8:O8"/>
  </mergeCells>
  <pageMargins left="0.70866141732283472" right="0.70866141732283472" top="0.74803149606299213" bottom="0.74803149606299213" header="0.31496062992125984" footer="0.31496062992125984"/>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15BFC0359E1F43A0BD9888B531C67F" ma:contentTypeVersion="1" ma:contentTypeDescription="Create a new document." ma:contentTypeScope="" ma:versionID="c0bbacdee692468e1b8d2a1cfaeeb80c">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DB2DFC-DFE5-49CE-8EF7-2BF5FD65D92C}"/>
</file>

<file path=customXml/itemProps2.xml><?xml version="1.0" encoding="utf-8"?>
<ds:datastoreItem xmlns:ds="http://schemas.openxmlformats.org/officeDocument/2006/customXml" ds:itemID="{748F64B2-48C9-4590-935B-E945E3493884}"/>
</file>

<file path=customXml/itemProps3.xml><?xml version="1.0" encoding="utf-8"?>
<ds:datastoreItem xmlns:ds="http://schemas.openxmlformats.org/officeDocument/2006/customXml" ds:itemID="{8353D3B3-1AC2-4AEB-99FE-8EC37CD4EC6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16</vt:i4>
      </vt:variant>
    </vt:vector>
  </HeadingPairs>
  <TitlesOfParts>
    <vt:vector size="35" baseType="lpstr">
      <vt:lpstr>Титульный</vt:lpstr>
      <vt:lpstr>Свод</vt:lpstr>
      <vt:lpstr>Информация об организации</vt:lpstr>
      <vt:lpstr>АТЭЦ ДМ_П5</vt:lpstr>
      <vt:lpstr>АТЭЦ НМ_П5</vt:lpstr>
      <vt:lpstr>ЧТЭЦ-1 ДМ_П5</vt:lpstr>
      <vt:lpstr>ЧТЭЦ-1 НМ_П5</vt:lpstr>
      <vt:lpstr>ЧТЭЦ-2_П5</vt:lpstr>
      <vt:lpstr>ЧТЭЦ-3 ДМ_П5</vt:lpstr>
      <vt:lpstr>ЧТЭЦ-3 НМ_П5</vt:lpstr>
      <vt:lpstr>ЧГРЭС Б1_П5</vt:lpstr>
      <vt:lpstr>ЧГРЭС Б2_П5</vt:lpstr>
      <vt:lpstr>ЧГРЭС Б3_П5</vt:lpstr>
      <vt:lpstr>ТТЭЦ-1 ДМ_П5</vt:lpstr>
      <vt:lpstr>ТТЭЦ-1 НМ_П5</vt:lpstr>
      <vt:lpstr>ТТЭЦ-2_П5</vt:lpstr>
      <vt:lpstr>НГРЭС Б1_П5</vt:lpstr>
      <vt:lpstr>НГРЭС Б2_П5</vt:lpstr>
      <vt:lpstr>НГРЭС Б3_П5</vt:lpstr>
      <vt:lpstr>'АТЭЦ ДМ_П5'!Область_печати</vt:lpstr>
      <vt:lpstr>'АТЭЦ НМ_П5'!Область_печати</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'ЧГРЭС Б1_П5'!Область_печати</vt:lpstr>
      <vt:lpstr>'ЧГРЭС Б2_П5'!Область_печати</vt:lpstr>
      <vt:lpstr>'ЧГРЭС Б3_П5'!Область_печати</vt:lpstr>
      <vt:lpstr>'ЧТЭЦ-1 ДМ_П5'!Область_печати</vt:lpstr>
      <vt:lpstr>'ЧТЭЦ-1 НМ_П5'!Область_печати</vt:lpstr>
      <vt:lpstr>'ЧТЭЦ-2_П5'!Область_печати</vt:lpstr>
      <vt:lpstr>'ЧТЭЦ-3 ДМ_П5'!Область_печати</vt:lpstr>
      <vt:lpstr>'ЧТЭЦ-3 НМ_П5'!Область_печати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Golovko Natalya</dc:creator>
  <cp:lastModifiedBy>Silaeva Alexandra</cp:lastModifiedBy>
  <cp:lastPrinted>2015-08-31T09:46:36Z</cp:lastPrinted>
  <dcterms:created xsi:type="dcterms:W3CDTF">2013-08-21T10:15:04Z</dcterms:created>
  <dcterms:modified xsi:type="dcterms:W3CDTF">2017-09-20T10:46:02Z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775935106</vt:i4>
  </property>
  <property fmtid="{D5CDD505-2E9C-101B-9397-08002B2CF9AE}" pid="3" name="_NewReviewCycle">
    <vt:lpwstr/>
  </property>
  <property fmtid="{D5CDD505-2E9C-101B-9397-08002B2CF9AE}" pid="4" name="_EmailSubject">
    <vt:lpwstr>Раскрытие тарифов на ЭЭ при введении гос.регулирования на сайте</vt:lpwstr>
  </property>
  <property fmtid="{D5CDD505-2E9C-101B-9397-08002B2CF9AE}" pid="5" name="_AuthorEmail">
    <vt:lpwstr>Alexandra.O.Silaeva@fortum.com</vt:lpwstr>
  </property>
  <property fmtid="{D5CDD505-2E9C-101B-9397-08002B2CF9AE}" pid="6" name="_AuthorEmailDisplayName">
    <vt:lpwstr>Silaeva Alexandra O</vt:lpwstr>
  </property>
  <property fmtid="{D5CDD505-2E9C-101B-9397-08002B2CF9AE}" pid="7" name="ContentTypeId">
    <vt:lpwstr>0x010100A515BFC0359E1F43A0BD9888B531C67F</vt:lpwstr>
  </property>
</Properties>
</file>