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silaeale\AppData\Local\Microsoft\Windows\INetCache\Content.Outlook\02PY0XFT\"/>
    </mc:Choice>
  </mc:AlternateContent>
  <bookViews>
    <workbookView xWindow="25080" yWindow="-120" windowWidth="25440" windowHeight="15990" tabRatio="942"/>
  </bookViews>
  <sheets>
    <sheet name="Титульный" sheetId="58" r:id="rId1"/>
    <sheet name="Свод" sheetId="4" r:id="rId2"/>
    <sheet name="Информация об организации" sheetId="3" r:id="rId3"/>
    <sheet name="ЧТЭЦ-1 НМ_П4" sheetId="79" r:id="rId4"/>
    <sheet name="ЧТЭЦ-1 НМ_П5" sheetId="80" r:id="rId5"/>
    <sheet name="ЧТЭЦ-1 ТГ-12_П4" sheetId="93" r:id="rId6"/>
    <sheet name="ЧТЭЦ-1 ТГ-12_П5" sheetId="94" r:id="rId7"/>
    <sheet name="ЧТЭЦ-2_П4" sheetId="73" r:id="rId8"/>
    <sheet name="ЧТЭЦ-2_П5" sheetId="74" r:id="rId9"/>
    <sheet name="ЧТЭЦ-3 ДМ_П4" sheetId="95" r:id="rId10"/>
    <sheet name="ЧТЭЦ-3 ДМ_П5" sheetId="96" r:id="rId11"/>
    <sheet name="ЧТЭЦ-3 НМ_П4" sheetId="81" r:id="rId12"/>
    <sheet name="ЧТЭЦ-3 НМ_П5" sheetId="82" r:id="rId13"/>
    <sheet name="ЧТЭЦ-4 Б1_П4" sheetId="87" r:id="rId14"/>
    <sheet name="ЧТЭЦ-4 Б1_П5" sheetId="88" r:id="rId15"/>
    <sheet name="ЧТЭЦ-4 Б2_П4" sheetId="89" r:id="rId16"/>
    <sheet name="ЧТЭЦ-4 Б2_П5" sheetId="90" r:id="rId17"/>
    <sheet name="ЧТЭЦ-4 Б3_П4" sheetId="91" r:id="rId18"/>
    <sheet name="ЧТЭЦ-4 Б3_П5" sheetId="92" r:id="rId19"/>
    <sheet name="ТТЭЦ-1 ДМ_П4" sheetId="61" r:id="rId20"/>
    <sheet name="ТТЭЦ-1 ДМ_П5" sheetId="62" r:id="rId21"/>
    <sheet name="ТТЭЦ-1 НМ_П4" sheetId="63" r:id="rId22"/>
    <sheet name="ТТЭЦ-1 НМ_П5" sheetId="64" r:id="rId23"/>
    <sheet name="ТТЭЦ-2_П4" sheetId="59" r:id="rId24"/>
    <sheet name="ТТЭЦ-2_П5" sheetId="60" r:id="rId25"/>
    <sheet name="НГРЭС Б1_П4" sheetId="65" r:id="rId26"/>
    <sheet name="НГРЭС Б1_П5" sheetId="66" r:id="rId27"/>
    <sheet name="НГРЭС Б2_П4" sheetId="67" r:id="rId28"/>
    <sheet name="НГРЭС Б2_П5" sheetId="68" r:id="rId29"/>
    <sheet name="НГРЭС Б3_П4" sheetId="69" r:id="rId30"/>
    <sheet name="НГРЭС Б3_П5" sheetId="70"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25">'НГРЭС Б1_П4'!$A$1:$F$196</definedName>
    <definedName name="_xlnm.Print_Area" localSheetId="26">'НГРЭС Б1_П5'!$A$1:$I$47</definedName>
    <definedName name="_xlnm.Print_Area" localSheetId="27">'НГРЭС Б2_П4'!$A$1:$F$196</definedName>
    <definedName name="_xlnm.Print_Area" localSheetId="28">'НГРЭС Б2_П5'!$A$1:$I$47</definedName>
    <definedName name="_xlnm.Print_Area" localSheetId="29">'НГРЭС Б3_П4'!$A$1:$F$196</definedName>
    <definedName name="_xlnm.Print_Area" localSheetId="30">'НГРЭС Б3_П5'!$A$1:$I$48</definedName>
    <definedName name="_xlnm.Print_Area" localSheetId="19">'ТТЭЦ-1 ДМ_П4'!$A$1:$F$196</definedName>
    <definedName name="_xlnm.Print_Area" localSheetId="20">'ТТЭЦ-1 ДМ_П5'!$A$1:$I$47</definedName>
    <definedName name="_xlnm.Print_Area" localSheetId="21">'ТТЭЦ-1 НМ_П4'!$A$1:$F$196</definedName>
    <definedName name="_xlnm.Print_Area" localSheetId="22">'ТТЭЦ-1 НМ_П5'!$A$1:$I$47</definedName>
    <definedName name="_xlnm.Print_Area" localSheetId="23">'ТТЭЦ-2_П4'!$A$1:$F$196</definedName>
    <definedName name="_xlnm.Print_Area" localSheetId="24">'ТТЭЦ-2_П5'!$A$1:$I$47</definedName>
    <definedName name="_xlnm.Print_Area" localSheetId="3">'ЧТЭЦ-1 НМ_П4'!$A$1:$F$196</definedName>
    <definedName name="_xlnm.Print_Area" localSheetId="4">'ЧТЭЦ-1 НМ_П5'!$A$1:$I$47</definedName>
    <definedName name="_xlnm.Print_Area" localSheetId="5">'ЧТЭЦ-1 ТГ-12_П4'!$A$1:$F$196</definedName>
    <definedName name="_xlnm.Print_Area" localSheetId="6">'ЧТЭЦ-1 ТГ-12_П5'!$A$1:$I$47</definedName>
    <definedName name="_xlnm.Print_Area" localSheetId="7">'ЧТЭЦ-2_П4'!$A$1:$F$196</definedName>
    <definedName name="_xlnm.Print_Area" localSheetId="8">'ЧТЭЦ-2_П5'!$A$1:$I$47</definedName>
    <definedName name="_xlnm.Print_Area" localSheetId="9">'ЧТЭЦ-3 ДМ_П4'!$A$1:$F$196</definedName>
    <definedName name="_xlnm.Print_Area" localSheetId="10">'ЧТЭЦ-3 ДМ_П5'!$A$1:$I$47</definedName>
    <definedName name="_xlnm.Print_Area" localSheetId="11">'ЧТЭЦ-3 НМ_П4'!$A$1:$F$196</definedName>
    <definedName name="_xlnm.Print_Area" localSheetId="12">'ЧТЭЦ-3 НМ_П5'!$A$1:$I$47</definedName>
    <definedName name="_xlnm.Print_Area" localSheetId="13">'ЧТЭЦ-4 Б1_П4'!$A$1:$F$196</definedName>
    <definedName name="_xlnm.Print_Area" localSheetId="14">'ЧТЭЦ-4 Б1_П5'!$A$1:$I$47</definedName>
    <definedName name="_xlnm.Print_Area" localSheetId="15">'ЧТЭЦ-4 Б2_П4'!$A$1:$F$196</definedName>
    <definedName name="_xlnm.Print_Area" localSheetId="16">'ЧТЭЦ-4 Б2_П5'!$A$1:$I$47</definedName>
    <definedName name="_xlnm.Print_Area" localSheetId="17">'ЧТЭЦ-4 Б3_П4'!$A$1:$F$196</definedName>
    <definedName name="_xlnm.Print_Area" localSheetId="18">'ЧТЭЦ-4 Б3_П5'!$A$1:$I$47</definedName>
    <definedName name="р">P5_SCOPE_PER_PRT,P6_SCOPE_PER_PRT,P7_SCOPE_PER_PRT,P8_SCOPE_PER_PRT</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3" i="60" l="1"/>
  <c r="E43" i="62"/>
  <c r="D43" i="62"/>
  <c r="G43" i="64"/>
  <c r="G43" i="62"/>
  <c r="G43" i="60" s="1"/>
  <c r="F43" i="62"/>
  <c r="F43" i="64" s="1"/>
  <c r="G32" i="62"/>
  <c r="F32" i="62"/>
  <c r="G43" i="80"/>
  <c r="F43" i="80"/>
  <c r="G32" i="80"/>
  <c r="F32" i="80"/>
  <c r="F43" i="60" l="1"/>
  <c r="I43" i="94"/>
  <c r="G30" i="88"/>
  <c r="F30" i="88"/>
  <c r="G30" i="90"/>
  <c r="F30" i="90"/>
  <c r="G30" i="80"/>
  <c r="F30" i="80"/>
  <c r="G28" i="80"/>
  <c r="F28" i="80"/>
  <c r="G30" i="74"/>
  <c r="F30" i="74"/>
  <c r="G28" i="74"/>
  <c r="F28" i="74"/>
  <c r="G30" i="96"/>
  <c r="F30" i="96"/>
  <c r="G28" i="96"/>
  <c r="F28" i="96"/>
  <c r="G30" i="82"/>
  <c r="F30" i="82"/>
  <c r="G28" i="82"/>
  <c r="F28" i="82"/>
  <c r="G28" i="88"/>
  <c r="F28" i="88"/>
  <c r="G28" i="90"/>
  <c r="F28" i="90"/>
  <c r="G30" i="92"/>
  <c r="F30" i="92"/>
  <c r="G28" i="92"/>
  <c r="F28" i="92"/>
  <c r="G30" i="62"/>
  <c r="F30" i="62"/>
  <c r="G28" i="62"/>
  <c r="F28" i="62"/>
  <c r="G30" i="64"/>
  <c r="F30" i="64"/>
  <c r="G28" i="64"/>
  <c r="F28" i="64"/>
  <c r="G30" i="60"/>
  <c r="F30" i="60"/>
  <c r="G28" i="60"/>
  <c r="F28" i="60"/>
  <c r="G30" i="66"/>
  <c r="F30" i="66"/>
  <c r="G28" i="66"/>
  <c r="F28" i="66"/>
  <c r="G30" i="68"/>
  <c r="F30" i="68"/>
  <c r="G28" i="68"/>
  <c r="F28" i="68"/>
  <c r="G28" i="70"/>
  <c r="F28" i="70"/>
  <c r="E28" i="70" l="1"/>
  <c r="D28" i="70"/>
  <c r="E30" i="68"/>
  <c r="D30" i="68"/>
  <c r="E28" i="68"/>
  <c r="D28" i="68"/>
  <c r="E30" i="66"/>
  <c r="D30" i="66"/>
  <c r="E28" i="66"/>
  <c r="D28" i="66"/>
  <c r="E30" i="60"/>
  <c r="D30" i="60"/>
  <c r="E28" i="60"/>
  <c r="D28" i="60"/>
  <c r="E30" i="64"/>
  <c r="D30" i="64"/>
  <c r="E28" i="64"/>
  <c r="D28" i="64"/>
  <c r="E32" i="62"/>
  <c r="D32" i="62"/>
  <c r="E30" i="62"/>
  <c r="D30" i="62"/>
  <c r="E28" i="62"/>
  <c r="D28" i="62"/>
  <c r="E30" i="92"/>
  <c r="D30" i="92"/>
  <c r="E28" i="92"/>
  <c r="D28" i="92"/>
  <c r="E28" i="90"/>
  <c r="D28" i="90"/>
  <c r="E28" i="88"/>
  <c r="D28" i="88"/>
  <c r="I43" i="82"/>
  <c r="E28" i="74"/>
  <c r="D28" i="74"/>
  <c r="E30" i="74"/>
  <c r="D30" i="74"/>
  <c r="H29" i="74"/>
  <c r="G29" i="74"/>
  <c r="H29" i="92"/>
  <c r="G29" i="92"/>
  <c r="F29" i="92"/>
  <c r="F155" i="91"/>
  <c r="E155" i="91"/>
  <c r="F153" i="91"/>
  <c r="E153" i="91"/>
  <c r="H30" i="92"/>
  <c r="H28" i="92"/>
  <c r="F154" i="91"/>
  <c r="E154" i="91"/>
  <c r="F152" i="91"/>
  <c r="E152" i="91"/>
  <c r="F150" i="91"/>
  <c r="E150" i="91"/>
  <c r="F148" i="91"/>
  <c r="E148" i="91"/>
  <c r="F147" i="91"/>
  <c r="E147" i="91"/>
  <c r="F145" i="91"/>
  <c r="E145" i="91"/>
  <c r="F144" i="91"/>
  <c r="E144" i="91"/>
  <c r="F143" i="91"/>
  <c r="E143" i="91"/>
  <c r="F142" i="91"/>
  <c r="E142" i="91"/>
  <c r="F141" i="91"/>
  <c r="E141" i="91"/>
  <c r="F140" i="91"/>
  <c r="E140" i="91"/>
  <c r="F139" i="91"/>
  <c r="E139" i="91"/>
  <c r="H29" i="90"/>
  <c r="G29" i="90"/>
  <c r="F29" i="90"/>
  <c r="F155" i="89"/>
  <c r="E155" i="89"/>
  <c r="F153" i="89"/>
  <c r="E153" i="89"/>
  <c r="H30" i="90"/>
  <c r="H28" i="90"/>
  <c r="F154" i="89"/>
  <c r="E154" i="89"/>
  <c r="F152" i="89"/>
  <c r="E152" i="89"/>
  <c r="F150" i="89"/>
  <c r="E150" i="89"/>
  <c r="F148" i="89"/>
  <c r="E148" i="89"/>
  <c r="F147" i="89"/>
  <c r="E147" i="89"/>
  <c r="F145" i="89"/>
  <c r="E145" i="89"/>
  <c r="F144" i="89"/>
  <c r="E144" i="89"/>
  <c r="F143" i="89"/>
  <c r="E143" i="89"/>
  <c r="F142" i="89"/>
  <c r="E142" i="89"/>
  <c r="F141" i="89"/>
  <c r="E141" i="89"/>
  <c r="F140" i="89"/>
  <c r="E140" i="89"/>
  <c r="F139" i="89"/>
  <c r="E139" i="89"/>
  <c r="H29" i="88"/>
  <c r="G29" i="88"/>
  <c r="F29" i="88"/>
  <c r="F155" i="87"/>
  <c r="E155" i="87"/>
  <c r="F153" i="87"/>
  <c r="E153" i="87"/>
  <c r="H30" i="88"/>
  <c r="H28" i="88"/>
  <c r="F154" i="87"/>
  <c r="E154" i="87"/>
  <c r="F152" i="87"/>
  <c r="E152" i="87"/>
  <c r="F150" i="87"/>
  <c r="E150" i="87"/>
  <c r="F148" i="87"/>
  <c r="E148" i="87"/>
  <c r="F147" i="87"/>
  <c r="E147" i="87"/>
  <c r="F145" i="87"/>
  <c r="E145" i="87"/>
  <c r="F144" i="87"/>
  <c r="E144" i="87"/>
  <c r="F143" i="87"/>
  <c r="E143" i="87"/>
  <c r="F142" i="87"/>
  <c r="E142" i="87"/>
  <c r="F141" i="87"/>
  <c r="E141" i="87"/>
  <c r="F140" i="87"/>
  <c r="E140" i="87"/>
  <c r="F139" i="87"/>
  <c r="E139" i="87"/>
  <c r="H29" i="96"/>
  <c r="G29" i="96"/>
  <c r="F29" i="96"/>
  <c r="F155" i="95"/>
  <c r="E155" i="95"/>
  <c r="F153" i="95"/>
  <c r="E153" i="95"/>
  <c r="H30" i="96"/>
  <c r="H28" i="96"/>
  <c r="F154" i="95"/>
  <c r="E154" i="95"/>
  <c r="F152" i="95"/>
  <c r="E152" i="95"/>
  <c r="F150" i="95"/>
  <c r="E150" i="95"/>
  <c r="F148" i="95"/>
  <c r="E148" i="95"/>
  <c r="F147" i="95"/>
  <c r="E147" i="95"/>
  <c r="F145" i="95"/>
  <c r="E145" i="95"/>
  <c r="F144" i="95"/>
  <c r="E144" i="95"/>
  <c r="F143" i="95"/>
  <c r="E143" i="95"/>
  <c r="F142" i="95"/>
  <c r="E142" i="95"/>
  <c r="F141" i="95"/>
  <c r="E141" i="95"/>
  <c r="F140" i="95"/>
  <c r="E140" i="95"/>
  <c r="F139" i="95"/>
  <c r="E139" i="95"/>
  <c r="H29" i="82"/>
  <c r="G29" i="82"/>
  <c r="F29" i="82"/>
  <c r="F155" i="81"/>
  <c r="E155" i="81"/>
  <c r="F153" i="81"/>
  <c r="E153" i="81"/>
  <c r="H30" i="82"/>
  <c r="H28" i="82"/>
  <c r="F154" i="81"/>
  <c r="E154" i="81"/>
  <c r="F152" i="81"/>
  <c r="E152" i="81"/>
  <c r="F150" i="81"/>
  <c r="E150" i="81"/>
  <c r="F148" i="81"/>
  <c r="E148" i="81"/>
  <c r="F147" i="81"/>
  <c r="E147" i="81"/>
  <c r="F145" i="81"/>
  <c r="E145" i="81"/>
  <c r="F144" i="81"/>
  <c r="E144" i="81"/>
  <c r="F143" i="81"/>
  <c r="E143" i="81"/>
  <c r="F142" i="81"/>
  <c r="E142" i="81"/>
  <c r="F141" i="81"/>
  <c r="E141" i="81"/>
  <c r="F140" i="81"/>
  <c r="E140" i="81"/>
  <c r="F139" i="81"/>
  <c r="E139" i="81"/>
  <c r="F29" i="74"/>
  <c r="F155" i="73"/>
  <c r="E155" i="73"/>
  <c r="F153" i="73"/>
  <c r="E153" i="73"/>
  <c r="H30" i="74"/>
  <c r="H28" i="74"/>
  <c r="F154" i="73"/>
  <c r="E154" i="73"/>
  <c r="F152" i="73"/>
  <c r="E152" i="73"/>
  <c r="F150" i="73"/>
  <c r="E150" i="73"/>
  <c r="F148" i="73"/>
  <c r="E148" i="73"/>
  <c r="F147" i="73"/>
  <c r="E147" i="73"/>
  <c r="F145" i="73"/>
  <c r="E145" i="73"/>
  <c r="F144" i="73"/>
  <c r="E144" i="73"/>
  <c r="F143" i="73"/>
  <c r="E143" i="73"/>
  <c r="F142" i="73"/>
  <c r="E142" i="73"/>
  <c r="F141" i="73"/>
  <c r="E141" i="73"/>
  <c r="F140" i="73"/>
  <c r="E140" i="73"/>
  <c r="F139" i="73"/>
  <c r="E139" i="73"/>
  <c r="H29" i="94"/>
  <c r="F155" i="93"/>
  <c r="F153" i="93"/>
  <c r="H28" i="94"/>
  <c r="F154" i="93"/>
  <c r="F152" i="93"/>
  <c r="F150" i="93"/>
  <c r="F148" i="93"/>
  <c r="F147" i="93"/>
  <c r="F145" i="93"/>
  <c r="F144" i="93"/>
  <c r="F143" i="93"/>
  <c r="F142" i="93"/>
  <c r="F141" i="93"/>
  <c r="F140" i="93"/>
  <c r="F139" i="93"/>
  <c r="H29" i="80"/>
  <c r="G29" i="80"/>
  <c r="F29" i="80"/>
  <c r="F155" i="79"/>
  <c r="E155" i="79"/>
  <c r="F153" i="79"/>
  <c r="E153" i="79"/>
  <c r="H30" i="80"/>
  <c r="H28" i="80"/>
  <c r="F154" i="79"/>
  <c r="E154" i="79"/>
  <c r="F152" i="79"/>
  <c r="E152" i="79"/>
  <c r="F150" i="79"/>
  <c r="E150" i="79"/>
  <c r="F148" i="79"/>
  <c r="E148" i="79"/>
  <c r="F147" i="79"/>
  <c r="E147" i="79"/>
  <c r="F145" i="79"/>
  <c r="E145" i="79"/>
  <c r="F144" i="79"/>
  <c r="E144" i="79"/>
  <c r="F143" i="79"/>
  <c r="E143" i="79"/>
  <c r="F142" i="79"/>
  <c r="E142" i="79"/>
  <c r="F141" i="79"/>
  <c r="E141" i="79"/>
  <c r="F140" i="79"/>
  <c r="E140" i="79"/>
  <c r="F139" i="79"/>
  <c r="E139" i="79"/>
  <c r="H29" i="60"/>
  <c r="G29" i="60"/>
  <c r="F29" i="60"/>
  <c r="F155" i="59"/>
  <c r="E155" i="59"/>
  <c r="F153" i="59"/>
  <c r="E153" i="59"/>
  <c r="H30" i="60"/>
  <c r="H28" i="60"/>
  <c r="F154" i="59"/>
  <c r="E154" i="59"/>
  <c r="F152" i="59"/>
  <c r="E152" i="59"/>
  <c r="F150" i="59"/>
  <c r="E150" i="59"/>
  <c r="F148" i="59"/>
  <c r="E148" i="59"/>
  <c r="F147" i="59"/>
  <c r="E147" i="59"/>
  <c r="F145" i="59"/>
  <c r="E145" i="59"/>
  <c r="F144" i="59"/>
  <c r="E144" i="59"/>
  <c r="F143" i="59"/>
  <c r="E143" i="59"/>
  <c r="F142" i="59"/>
  <c r="E142" i="59"/>
  <c r="F141" i="59"/>
  <c r="E141" i="59"/>
  <c r="F140" i="59"/>
  <c r="E140" i="59"/>
  <c r="F139" i="59"/>
  <c r="E139" i="59"/>
  <c r="H29" i="64"/>
  <c r="G29" i="64"/>
  <c r="F29" i="64"/>
  <c r="F155" i="63"/>
  <c r="E155" i="63"/>
  <c r="F153" i="63"/>
  <c r="E153" i="63"/>
  <c r="H30" i="64"/>
  <c r="H28" i="64"/>
  <c r="F154" i="63"/>
  <c r="E154" i="63"/>
  <c r="F152" i="63"/>
  <c r="E152" i="63"/>
  <c r="F150" i="63"/>
  <c r="E150" i="63"/>
  <c r="F148" i="63"/>
  <c r="E148" i="63"/>
  <c r="F147" i="63"/>
  <c r="E147" i="63"/>
  <c r="F145" i="63"/>
  <c r="E145" i="63"/>
  <c r="F144" i="63"/>
  <c r="E144" i="63"/>
  <c r="F143" i="63"/>
  <c r="E143" i="63"/>
  <c r="F142" i="63"/>
  <c r="E142" i="63"/>
  <c r="F141" i="63"/>
  <c r="E141" i="63"/>
  <c r="F140" i="63"/>
  <c r="E140" i="63"/>
  <c r="F139" i="63"/>
  <c r="E139" i="63"/>
  <c r="H29" i="62"/>
  <c r="G29" i="62"/>
  <c r="F29" i="62"/>
  <c r="F155" i="61"/>
  <c r="E155" i="61"/>
  <c r="F153" i="61"/>
  <c r="E153" i="61"/>
  <c r="H30" i="62"/>
  <c r="H28" i="62"/>
  <c r="F154" i="61"/>
  <c r="E154" i="61"/>
  <c r="F152" i="61"/>
  <c r="E152" i="61"/>
  <c r="F150" i="61"/>
  <c r="E150" i="61"/>
  <c r="F148" i="61"/>
  <c r="E148" i="61"/>
  <c r="F147" i="61"/>
  <c r="E147" i="61"/>
  <c r="F145" i="61"/>
  <c r="E145" i="61"/>
  <c r="F144" i="61"/>
  <c r="E144" i="61"/>
  <c r="F143" i="61"/>
  <c r="E143" i="61"/>
  <c r="F142" i="61"/>
  <c r="E142" i="61"/>
  <c r="F141" i="61"/>
  <c r="E141" i="61"/>
  <c r="F140" i="61"/>
  <c r="E140" i="61"/>
  <c r="F139" i="61"/>
  <c r="E139" i="61"/>
  <c r="H29" i="70"/>
  <c r="G29" i="70"/>
  <c r="F29" i="70"/>
  <c r="F155" i="69"/>
  <c r="E155" i="69"/>
  <c r="F153" i="69"/>
  <c r="E153" i="69"/>
  <c r="H28" i="70"/>
  <c r="F154" i="69"/>
  <c r="E154" i="69"/>
  <c r="F152" i="69"/>
  <c r="E152" i="69"/>
  <c r="F150" i="69"/>
  <c r="E150" i="69"/>
  <c r="F148" i="69"/>
  <c r="E148" i="69"/>
  <c r="F147" i="69"/>
  <c r="E147" i="69"/>
  <c r="F145" i="69"/>
  <c r="E145" i="69"/>
  <c r="F144" i="69"/>
  <c r="E144" i="69"/>
  <c r="F143" i="69"/>
  <c r="E143" i="69"/>
  <c r="F142" i="69"/>
  <c r="E142" i="69"/>
  <c r="F141" i="69"/>
  <c r="E141" i="69"/>
  <c r="F140" i="69"/>
  <c r="E140" i="69"/>
  <c r="F139" i="69"/>
  <c r="E139" i="69"/>
  <c r="H29" i="68"/>
  <c r="G29" i="68"/>
  <c r="F29" i="68"/>
  <c r="F155" i="67"/>
  <c r="E155" i="67"/>
  <c r="F153" i="67"/>
  <c r="E153" i="67"/>
  <c r="H30" i="68"/>
  <c r="H28" i="68"/>
  <c r="F154" i="67"/>
  <c r="E154" i="67"/>
  <c r="F152" i="67"/>
  <c r="E152" i="67"/>
  <c r="F150" i="67"/>
  <c r="E150" i="67"/>
  <c r="F148" i="67"/>
  <c r="E148" i="67"/>
  <c r="F147" i="67"/>
  <c r="E147" i="67"/>
  <c r="F145" i="67"/>
  <c r="E145" i="67"/>
  <c r="F144" i="67"/>
  <c r="E144" i="67"/>
  <c r="F143" i="67"/>
  <c r="E143" i="67"/>
  <c r="F142" i="67"/>
  <c r="E142" i="67"/>
  <c r="F141" i="67"/>
  <c r="E141" i="67"/>
  <c r="F140" i="67"/>
  <c r="E140" i="67"/>
  <c r="F139" i="67"/>
  <c r="E139" i="67"/>
  <c r="H29" i="66"/>
  <c r="G29" i="66"/>
  <c r="F29" i="66"/>
  <c r="F155" i="65"/>
  <c r="E155" i="65"/>
  <c r="F153" i="65"/>
  <c r="E153" i="65"/>
  <c r="H30" i="66"/>
  <c r="H28" i="66"/>
  <c r="F154" i="65"/>
  <c r="E154" i="65"/>
  <c r="F152" i="65"/>
  <c r="E152" i="65"/>
  <c r="F150" i="65"/>
  <c r="E150" i="65"/>
  <c r="F148" i="65"/>
  <c r="E148" i="65"/>
  <c r="F147" i="65"/>
  <c r="E147" i="65"/>
  <c r="F145" i="65"/>
  <c r="E145" i="65"/>
  <c r="F144" i="65"/>
  <c r="E144" i="65"/>
  <c r="F143" i="65"/>
  <c r="E143" i="65"/>
  <c r="F142" i="65"/>
  <c r="E142" i="65"/>
  <c r="F141" i="65"/>
  <c r="E141" i="65"/>
  <c r="F140" i="65"/>
  <c r="E140" i="65"/>
  <c r="F139" i="65"/>
  <c r="E139" i="65"/>
  <c r="D43" i="64" l="1"/>
  <c r="E43" i="64"/>
  <c r="E43" i="60"/>
  <c r="E30" i="82"/>
  <c r="D30" i="82"/>
  <c r="E28" i="82"/>
  <c r="D28" i="82"/>
  <c r="E30" i="96"/>
  <c r="D30" i="96"/>
  <c r="E28" i="96"/>
  <c r="D28" i="96"/>
  <c r="E43" i="80"/>
  <c r="D43" i="80"/>
  <c r="E30" i="80"/>
  <c r="D30" i="80"/>
  <c r="E32" i="80"/>
  <c r="D32" i="80"/>
  <c r="E28" i="80"/>
  <c r="D28" i="80"/>
  <c r="G43" i="96" l="1"/>
  <c r="F43" i="96"/>
  <c r="E43" i="96"/>
  <c r="D43" i="96"/>
  <c r="G32" i="96"/>
  <c r="F32" i="96"/>
  <c r="E32" i="96"/>
  <c r="G43" i="82"/>
  <c r="F43" i="82"/>
  <c r="E43" i="82"/>
  <c r="D43" i="82"/>
  <c r="G32" i="82"/>
  <c r="F32" i="82"/>
  <c r="E32" i="82"/>
  <c r="G43" i="88"/>
  <c r="F43" i="88"/>
  <c r="E43" i="88"/>
  <c r="D43" i="88"/>
  <c r="G32" i="88"/>
  <c r="F32" i="88"/>
  <c r="E32" i="88"/>
  <c r="G43" i="90"/>
  <c r="F43" i="90"/>
  <c r="E43" i="90"/>
  <c r="D43" i="90"/>
  <c r="G32" i="90"/>
  <c r="F32" i="90"/>
  <c r="E32" i="90"/>
  <c r="G43" i="92"/>
  <c r="F43" i="92"/>
  <c r="E43" i="92"/>
  <c r="D43" i="92"/>
  <c r="G32" i="92"/>
  <c r="F32" i="92"/>
  <c r="E32" i="92"/>
  <c r="G43" i="74"/>
  <c r="F43" i="74"/>
  <c r="E43" i="74"/>
  <c r="D43" i="74"/>
  <c r="G32" i="74"/>
  <c r="F32" i="74"/>
  <c r="E32" i="74"/>
  <c r="D32" i="96"/>
  <c r="D32" i="82"/>
  <c r="D32" i="88"/>
  <c r="D32" i="90"/>
  <c r="D32" i="92"/>
  <c r="D32" i="74"/>
  <c r="D140" i="69" l="1"/>
  <c r="D139" i="69"/>
  <c r="D140" i="67"/>
  <c r="D139" i="67"/>
  <c r="D140" i="65"/>
  <c r="D139" i="65"/>
  <c r="D140" i="59"/>
  <c r="D139" i="59"/>
  <c r="D140" i="63"/>
  <c r="D139" i="63"/>
  <c r="D140" i="61"/>
  <c r="D139" i="61"/>
  <c r="D140" i="87"/>
  <c r="D139" i="87"/>
  <c r="D140" i="89"/>
  <c r="D139" i="89"/>
  <c r="D140" i="91"/>
  <c r="D139" i="91"/>
  <c r="D140" i="81"/>
  <c r="D139" i="81"/>
  <c r="D140" i="95"/>
  <c r="D139" i="95"/>
  <c r="D140" i="73"/>
  <c r="D139" i="73"/>
  <c r="D140" i="79"/>
  <c r="D139" i="79"/>
  <c r="H43" i="62" l="1"/>
  <c r="H32" i="62"/>
  <c r="H43" i="80"/>
  <c r="H32" i="80"/>
  <c r="D155" i="69"/>
  <c r="D153" i="69"/>
  <c r="D144" i="69"/>
  <c r="D143" i="69"/>
  <c r="D142" i="69"/>
  <c r="D141" i="69"/>
  <c r="D155" i="67"/>
  <c r="D153" i="67"/>
  <c r="D144" i="67"/>
  <c r="D143" i="67"/>
  <c r="D142" i="67"/>
  <c r="D141" i="67"/>
  <c r="D155" i="65"/>
  <c r="D153" i="65"/>
  <c r="D144" i="65"/>
  <c r="D143" i="65"/>
  <c r="D142" i="65"/>
  <c r="D141" i="65"/>
  <c r="D155" i="59"/>
  <c r="D153" i="59"/>
  <c r="D144" i="59"/>
  <c r="D143" i="59"/>
  <c r="D142" i="59"/>
  <c r="D141" i="59"/>
  <c r="D155" i="63"/>
  <c r="D153" i="63"/>
  <c r="D144" i="63"/>
  <c r="D143" i="63"/>
  <c r="D142" i="63"/>
  <c r="D141" i="63"/>
  <c r="D155" i="61"/>
  <c r="D153" i="61"/>
  <c r="D144" i="61"/>
  <c r="D143" i="61"/>
  <c r="D142" i="61"/>
  <c r="D141" i="61"/>
  <c r="D155" i="91"/>
  <c r="D153" i="91"/>
  <c r="D144" i="91"/>
  <c r="D143" i="91"/>
  <c r="D142" i="91"/>
  <c r="D141" i="91"/>
  <c r="D155" i="89"/>
  <c r="D153" i="89"/>
  <c r="D144" i="89"/>
  <c r="D143" i="89"/>
  <c r="D142" i="89"/>
  <c r="D141" i="89"/>
  <c r="D155" i="87"/>
  <c r="D153" i="87"/>
  <c r="D144" i="87"/>
  <c r="D143" i="87"/>
  <c r="D142" i="87"/>
  <c r="D141" i="87"/>
  <c r="D155" i="81"/>
  <c r="D153" i="81"/>
  <c r="D144" i="81"/>
  <c r="D143" i="81"/>
  <c r="D142" i="81"/>
  <c r="D141" i="81"/>
  <c r="D155" i="95"/>
  <c r="D153" i="95"/>
  <c r="D144" i="95"/>
  <c r="D143" i="95"/>
  <c r="D142" i="95"/>
  <c r="D141" i="95"/>
  <c r="D155" i="73"/>
  <c r="D153" i="73"/>
  <c r="D144" i="73"/>
  <c r="D143" i="73"/>
  <c r="D142" i="73"/>
  <c r="D141" i="73"/>
  <c r="D155" i="79"/>
  <c r="D153" i="79"/>
  <c r="D144" i="79"/>
  <c r="D143" i="79"/>
  <c r="D142" i="79"/>
  <c r="D141" i="79"/>
  <c r="H43" i="94" l="1"/>
  <c r="H43" i="82"/>
  <c r="H43" i="60"/>
  <c r="H43" i="64"/>
  <c r="A5" i="96"/>
  <c r="D8" i="96"/>
  <c r="F8" i="96"/>
  <c r="H8" i="96"/>
  <c r="I32" i="96"/>
  <c r="A5" i="95"/>
  <c r="D8" i="95"/>
  <c r="E8" i="95"/>
  <c r="F8" i="95"/>
  <c r="H32" i="96" l="1"/>
  <c r="H43" i="96"/>
  <c r="A5" i="94" l="1"/>
  <c r="A5" i="93" l="1"/>
  <c r="I32" i="94"/>
  <c r="H8" i="94"/>
  <c r="F8" i="94"/>
  <c r="D8" i="94"/>
  <c r="F8" i="93"/>
  <c r="E8" i="93"/>
  <c r="D8" i="93"/>
  <c r="H32" i="94" l="1"/>
  <c r="I32" i="92" l="1"/>
  <c r="I32" i="90"/>
  <c r="I32" i="88"/>
  <c r="I32" i="82"/>
  <c r="I32" i="74"/>
  <c r="H32" i="90" l="1"/>
  <c r="H32" i="82"/>
  <c r="H32" i="74"/>
  <c r="H32" i="92"/>
  <c r="H32" i="88"/>
  <c r="H43" i="92" l="1"/>
  <c r="H43" i="90"/>
  <c r="H43" i="88"/>
  <c r="H43" i="74"/>
  <c r="E32" i="60" l="1"/>
  <c r="F32" i="60"/>
  <c r="G32" i="60"/>
  <c r="D32" i="64"/>
  <c r="H32" i="60"/>
  <c r="H32" i="64" l="1"/>
  <c r="G32" i="64"/>
  <c r="D32" i="60"/>
  <c r="F32" i="64"/>
  <c r="E32" i="64"/>
  <c r="A5" i="92" l="1"/>
  <c r="A5" i="91"/>
  <c r="H8" i="92"/>
  <c r="F8" i="92"/>
  <c r="D8" i="92"/>
  <c r="F8" i="91"/>
  <c r="E8" i="91"/>
  <c r="D8" i="91"/>
  <c r="A5" i="90"/>
  <c r="A5" i="89"/>
  <c r="H8" i="90"/>
  <c r="F8" i="90"/>
  <c r="D8" i="90"/>
  <c r="F8" i="89"/>
  <c r="E8" i="89"/>
  <c r="D8" i="89"/>
  <c r="A5" i="87"/>
  <c r="A5" i="88"/>
  <c r="H8" i="88"/>
  <c r="F8" i="88"/>
  <c r="D8" i="88"/>
  <c r="F8" i="87"/>
  <c r="E8" i="87"/>
  <c r="D8" i="87"/>
  <c r="A5" i="81" l="1"/>
  <c r="A5" i="82"/>
  <c r="H8" i="82"/>
  <c r="F8" i="82"/>
  <c r="D8" i="82"/>
  <c r="F8" i="81"/>
  <c r="E8" i="81"/>
  <c r="D8" i="81"/>
  <c r="A5" i="79" l="1"/>
  <c r="A5" i="80"/>
  <c r="H8" i="80"/>
  <c r="F8" i="80"/>
  <c r="D8" i="80"/>
  <c r="F8" i="79"/>
  <c r="E8" i="79"/>
  <c r="D8" i="79"/>
  <c r="A5" i="73" l="1"/>
  <c r="A5" i="74"/>
  <c r="H8" i="74"/>
  <c r="F8" i="74"/>
  <c r="D8" i="74"/>
  <c r="F8" i="73"/>
  <c r="E8" i="73"/>
  <c r="D8" i="73"/>
  <c r="A5" i="70" l="1"/>
  <c r="A5" i="69"/>
  <c r="A5" i="68"/>
  <c r="A5" i="67"/>
  <c r="H8" i="70"/>
  <c r="F8" i="70"/>
  <c r="D8" i="70"/>
  <c r="F8" i="69"/>
  <c r="E8" i="69"/>
  <c r="D8" i="69"/>
  <c r="H8" i="68"/>
  <c r="F8" i="68"/>
  <c r="D8" i="68"/>
  <c r="F8" i="67"/>
  <c r="E8" i="67"/>
  <c r="D8" i="67"/>
  <c r="A5" i="66" l="1"/>
  <c r="A5" i="65"/>
  <c r="H8" i="66"/>
  <c r="F8" i="66"/>
  <c r="D8" i="66"/>
  <c r="F8" i="65"/>
  <c r="E8" i="65"/>
  <c r="D8" i="65"/>
  <c r="A5" i="64"/>
  <c r="A5" i="63"/>
  <c r="H8" i="64"/>
  <c r="F8" i="64"/>
  <c r="D8" i="64"/>
  <c r="F8" i="63"/>
  <c r="E8" i="63"/>
  <c r="D8" i="63"/>
  <c r="A5" i="62" l="1"/>
  <c r="A5" i="61"/>
  <c r="H8" i="62"/>
  <c r="F8" i="62"/>
  <c r="D8" i="62"/>
  <c r="F8" i="61"/>
  <c r="E8" i="61"/>
  <c r="D8" i="61"/>
  <c r="H8" i="60" l="1"/>
  <c r="F8" i="60"/>
  <c r="D8" i="60"/>
  <c r="A5" i="59"/>
  <c r="A5" i="60"/>
  <c r="F8" i="59"/>
  <c r="D8" i="59"/>
  <c r="E8" i="59"/>
  <c r="B3" i="4"/>
  <c r="A2" i="4"/>
  <c r="D182" i="93" l="1"/>
  <c r="D183" i="93"/>
</calcChain>
</file>

<file path=xl/sharedStrings.xml><?xml version="1.0" encoding="utf-8"?>
<sst xmlns="http://schemas.openxmlformats.org/spreadsheetml/2006/main" count="7812" uniqueCount="329">
  <si>
    <t>№ п/п</t>
  </si>
  <si>
    <t>ИНН</t>
  </si>
  <si>
    <t>КПП</t>
  </si>
  <si>
    <t>Фактический адрес</t>
  </si>
  <si>
    <t>7203162698</t>
  </si>
  <si>
    <t xml:space="preserve">+ 7 351 259-64-09
</t>
  </si>
  <si>
    <t>Наименование показателей</t>
  </si>
  <si>
    <t>Единица измерения</t>
  </si>
  <si>
    <t>Необходимая валовая выручка - всего</t>
  </si>
  <si>
    <t>Показатели численности персонала и фонда оплаты труда по регулируемым видам деятельности</t>
  </si>
  <si>
    <t>Реквизиты инвестиционной программы (кем утверждена, дата утверждения, номер приказа или решения, электронный адрес размещения)</t>
  </si>
  <si>
    <t>относимая на электрическую энергию</t>
  </si>
  <si>
    <t>относимая на электрическую мощность</t>
  </si>
  <si>
    <t>относимая на тепловую энергию, отпускаемую с коллекторов источников</t>
  </si>
  <si>
    <t>Амортизация</t>
  </si>
  <si>
    <t>относимые на электрическую энергию</t>
  </si>
  <si>
    <t>относимые на электрическую мощность</t>
  </si>
  <si>
    <t>относимые на тепловую энергию, отпускаемую с коллекторов источников</t>
  </si>
  <si>
    <t>от производства тепловой энергии</t>
  </si>
  <si>
    <t>Челябинская ТЭЦ-2</t>
  </si>
  <si>
    <t>Тюменская ТЭЦ-2</t>
  </si>
  <si>
    <t>Тюменская ТЭЦ-1 без ДПМ/НВ</t>
  </si>
  <si>
    <t>Челябинская ТЭЦ-1 (ТГ-10, ТГ-11) НВ</t>
  </si>
  <si>
    <t>Челябинская ТЭЦ-3 без ДПМ/НВ</t>
  </si>
  <si>
    <t>х</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</si>
  <si>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</si>
  <si>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</si>
  <si>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МВт</t>
  </si>
  <si>
    <t>г/кВтч</t>
  </si>
  <si>
    <t>ПРЕДЛОЖЕНИЕ</t>
  </si>
  <si>
    <t>Раздел 1. Информация об организации</t>
  </si>
  <si>
    <t>от производства электрической энергии</t>
  </si>
  <si>
    <t>Раздел 3. Цены (тарифы) по регулируемым видам деятельности организации</t>
  </si>
  <si>
    <t>средний одноставочный тариф на тепловую энергию</t>
  </si>
  <si>
    <t>одноставочный тариф на горячее водоснабжение</t>
  </si>
  <si>
    <t>тариф на отборный пар давлением:</t>
  </si>
  <si>
    <t>1,2 - 2,5 кг/см2</t>
  </si>
  <si>
    <t>2,5 - 7,0 кг/см2</t>
  </si>
  <si>
    <t>7,0 - 13,0 кг/см2</t>
  </si>
  <si>
    <t>&gt; 13 кг/см2</t>
  </si>
  <si>
    <t>тариф на острый и редуцированный пар</t>
  </si>
  <si>
    <t>двухставочный тариф на тепловую энергию</t>
  </si>
  <si>
    <t>ставка на содержание тепловой мощности</t>
  </si>
  <si>
    <t>тариф на тепловую энергию</t>
  </si>
  <si>
    <t>средний тариф на теплоноситель, в т.ч.</t>
  </si>
  <si>
    <t>вода</t>
  </si>
  <si>
    <t>пар</t>
  </si>
  <si>
    <t>подлежащих регулированию в соответствии с Основами ценообразования в области регулируемых цен (тарифов) в электроэнергетике, утвержденными постановлением Правительства Российской Федерации от 29 декабря 2011 г. N 1178,</t>
  </si>
  <si>
    <t>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</si>
  <si>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t>полное наименование юридического лица</t>
  </si>
  <si>
    <t>сокращенное наименование юридического лица</t>
  </si>
  <si>
    <t>наименование генерирующего объекта</t>
  </si>
  <si>
    <t>на</t>
  </si>
  <si>
    <t>год</t>
  </si>
  <si>
    <t>Няганская ГРЭС (БЛ 3) ДПМ</t>
  </si>
  <si>
    <t>Полное наименование</t>
  </si>
  <si>
    <t>Сокращенное наименование</t>
  </si>
  <si>
    <t>Место нахождения</t>
  </si>
  <si>
    <t>Адрес электронной почты</t>
  </si>
  <si>
    <t>Факс</t>
  </si>
  <si>
    <t>Приложение № 1</t>
  </si>
  <si>
    <t>ФИО руководителя</t>
  </si>
  <si>
    <t>Контактные телефоны</t>
  </si>
  <si>
    <t>№</t>
  </si>
  <si>
    <t>1.</t>
  </si>
  <si>
    <t>2.</t>
  </si>
  <si>
    <t>3.</t>
  </si>
  <si>
    <t>Производство электрической энергии</t>
  </si>
  <si>
    <t>4.</t>
  </si>
  <si>
    <t>Полезный отпуск электрической энергии</t>
  </si>
  <si>
    <t>5.</t>
  </si>
  <si>
    <t>Отпуск тепловой энергии с коллекторов</t>
  </si>
  <si>
    <t>тыс. Гкал</t>
  </si>
  <si>
    <t>6.</t>
  </si>
  <si>
    <t>Отпуск тепловой энергии в сеть</t>
  </si>
  <si>
    <t>7.</t>
  </si>
  <si>
    <t>тыс. рублей</t>
  </si>
  <si>
    <t>7.1.</t>
  </si>
  <si>
    <t>7.2.</t>
  </si>
  <si>
    <t>7.3.</t>
  </si>
  <si>
    <t>8.</t>
  </si>
  <si>
    <t>Топливо - всего</t>
  </si>
  <si>
    <t>8.1.</t>
  </si>
  <si>
    <t>топливо на электрическую энергию</t>
  </si>
  <si>
    <t>удельный расход условного топлива на электрическую энергию</t>
  </si>
  <si>
    <t>8.2.</t>
  </si>
  <si>
    <t>топливо на тепловую энергию</t>
  </si>
  <si>
    <t>удельный расход условного топлива на тепловую энергию</t>
  </si>
  <si>
    <t>кг/Гкал</t>
  </si>
  <si>
    <t>реквизиты решения по удельному расходу условного топлива на отпуск тепловой и электрической энергии</t>
  </si>
  <si>
    <t>9.</t>
  </si>
  <si>
    <t>10.</t>
  </si>
  <si>
    <t>10.1.</t>
  </si>
  <si>
    <t>среднесписочная численность персонала</t>
  </si>
  <si>
    <t>чел</t>
  </si>
  <si>
    <t>10.2.</t>
  </si>
  <si>
    <t>среднемесячная заработная плата на одного работника</t>
  </si>
  <si>
    <t>тыс. рублей на человека</t>
  </si>
  <si>
    <t>10.3.</t>
  </si>
  <si>
    <t>реквизиты отраслевого тарифного соглашения (дата утверждения, срок действия)</t>
  </si>
  <si>
    <t>11.</t>
  </si>
  <si>
    <t>Расходы на производство - всего</t>
  </si>
  <si>
    <t>11.1.</t>
  </si>
  <si>
    <t>11.2.</t>
  </si>
  <si>
    <t>11.3.</t>
  </si>
  <si>
    <t>12.</t>
  </si>
  <si>
    <t>Объем перекрестного субсидирования - всего</t>
  </si>
  <si>
    <t>12.1.</t>
  </si>
  <si>
    <t>12.2.</t>
  </si>
  <si>
    <t>13.</t>
  </si>
  <si>
    <t>Необходимые расходы из прибыли - всего</t>
  </si>
  <si>
    <t>13.1.</t>
  </si>
  <si>
    <t>13.2.</t>
  </si>
  <si>
    <t>13.3.</t>
  </si>
  <si>
    <t>14.</t>
  </si>
  <si>
    <t>Капитальные вложения из прибыли (с учетом налога на прибыль) - всего</t>
  </si>
  <si>
    <t>14.1.</t>
  </si>
  <si>
    <t>14.2.</t>
  </si>
  <si>
    <t>14.3.</t>
  </si>
  <si>
    <t>15.</t>
  </si>
  <si>
    <t>16.</t>
  </si>
  <si>
    <t>%</t>
  </si>
  <si>
    <t>17.</t>
  </si>
  <si>
    <t>Инвестиционная программа не утверждена</t>
  </si>
  <si>
    <t>&lt;*&gt; Базовый период - год, предшествующий расчетному периоду регулирования</t>
  </si>
  <si>
    <t>Фактические показатели за год, предшествующий базовому периоду</t>
  </si>
  <si>
    <t>Показатели, утвержденные на базовый период &lt;*&gt;</t>
  </si>
  <si>
    <t>Предложения на расчетный период регулирования</t>
  </si>
  <si>
    <r>
      <t>млн. кВт</t>
    </r>
    <r>
      <rPr>
        <sz val="10"/>
        <color theme="1"/>
        <rFont val="Calibri"/>
        <family val="2"/>
        <charset val="204"/>
      </rPr>
      <t>∙</t>
    </r>
    <r>
      <rPr>
        <sz val="10"/>
        <color theme="1"/>
        <rFont val="Tahoma"/>
        <family val="2"/>
        <charset val="204"/>
      </rPr>
      <t>ч</t>
    </r>
  </si>
  <si>
    <t>Единица изменения</t>
  </si>
  <si>
    <t>4.1.</t>
  </si>
  <si>
    <t>цена на электрическую энергию</t>
  </si>
  <si>
    <t>4.2.</t>
  </si>
  <si>
    <t>цена на генерирующую мощность</t>
  </si>
  <si>
    <t>4.3.</t>
  </si>
  <si>
    <t>4.3.1.</t>
  </si>
  <si>
    <t>4.3.2.</t>
  </si>
  <si>
    <t>4.3.3.</t>
  </si>
  <si>
    <t>4.4.</t>
  </si>
  <si>
    <t>4.4.1.</t>
  </si>
  <si>
    <t>4.4.2.</t>
  </si>
  <si>
    <t>4.5.</t>
  </si>
  <si>
    <t>&lt;*&gt; Базовый период - год, предшествующий расчетному периоду регулирования.</t>
  </si>
  <si>
    <t>&lt;**&gt; Для фактического периода указываются утвержденные тарифы.</t>
  </si>
  <si>
    <t xml:space="preserve">Фактические показатели за год, предшествующий базовому периоду &lt;**&gt; </t>
  </si>
  <si>
    <t>11.4.</t>
  </si>
  <si>
    <t>относимые на другие виды деятельности</t>
  </si>
  <si>
    <t>Предложение о размере цен (тарифов) на электрическую энергию (мощность),</t>
  </si>
  <si>
    <t>о размере цен (тарифов) на электрическую энергию (мощность),</t>
  </si>
  <si>
    <t>+7 495 788-45-88
+7 351 259-64-79
+7 495 788-46-75
+7 985 85 00 134</t>
  </si>
  <si>
    <t>Челябинская ТЭЦ-4 (БЛ 3) НВ</t>
  </si>
  <si>
    <t>123112, г. Москва, Пресненская набережная, 10, этаж 15, помещение 20</t>
  </si>
  <si>
    <t>к стандартам раскрытия информации
субъектами оптового и розничных
рынков электрической энергии</t>
  </si>
  <si>
    <t>1.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</si>
  <si>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Показатели эффективности деятельности организации</t>
  </si>
  <si>
    <t>1.1.</t>
  </si>
  <si>
    <t>Выручка</t>
  </si>
  <si>
    <t>1.2.</t>
  </si>
  <si>
    <t>Прибыль (убыток) от продаж</t>
  </si>
  <si>
    <t>1.3.</t>
  </si>
  <si>
    <t>EBITDA (прибыль до процентов, налогов и амортизации)</t>
  </si>
  <si>
    <t>1.4.</t>
  </si>
  <si>
    <t>Чистая прибыль (убыток)</t>
  </si>
  <si>
    <t>Показатели рентабельности организации</t>
  </si>
  <si>
    <t>2.1.</t>
  </si>
  <si>
    <t>Рентабельность продаж (величина прибыли от продаж в каждом рубле выручки). Нормальное значение для отрасли электроэнергетики от 9 процентов и более</t>
  </si>
  <si>
    <t>процентов</t>
  </si>
  <si>
    <t>Показатели регулируемых видов деятельности организации</t>
  </si>
  <si>
    <t>3.1.</t>
  </si>
  <si>
    <t>Расчетный объем услуг в части управления технологическими
режимами **</t>
  </si>
  <si>
    <t>3.2.</t>
  </si>
  <si>
    <t>Расчетный объем услуг в части обеспечения надежности **</t>
  </si>
  <si>
    <t>МВт·ч</t>
  </si>
  <si>
    <t>3.3.</t>
  </si>
  <si>
    <t>Заявленная мощность ***</t>
  </si>
  <si>
    <t>3.4.</t>
  </si>
  <si>
    <t>Объем полезного отпуска электроэнергии - всего ***</t>
  </si>
  <si>
    <t>тыс. кВт·ч</t>
  </si>
  <si>
    <t>3.5.</t>
  </si>
  <si>
    <r>
      <t xml:space="preserve">Объем полезного отпуска электроэнергии населению и приравненным к нему категориям потребителей </t>
    </r>
    <r>
      <rPr>
        <vertAlign val="superscript"/>
        <sz val="10"/>
        <rFont val="Times New Roman"/>
        <family val="1"/>
        <charset val="204"/>
      </rPr>
      <t>3</t>
    </r>
  </si>
  <si>
    <t>3.6.</t>
  </si>
  <si>
    <t>Уровень потерь электрической энергии ***</t>
  </si>
  <si>
    <t>3.7.</t>
  </si>
  <si>
    <t>Реквизиты программы энергоэффективности (кем утверждена, дата утверждения, номер
приказа)***</t>
  </si>
  <si>
    <t>3.8.</t>
  </si>
  <si>
    <t>Суммарный объем производства и потребления электрической энергии участниками оптового рынка электрической энергии ****</t>
  </si>
  <si>
    <t>Необходимая валовая выручка по регулируемым видам деятельности организации - всего</t>
  </si>
  <si>
    <r>
      <t>Расходы, связанные с производством и реализацией товаров, работ
и услуг **</t>
    </r>
    <r>
      <rPr>
        <vertAlign val="superscript"/>
        <sz val="10"/>
        <rFont val="Times New Roman"/>
        <family val="1"/>
        <charset val="204"/>
      </rPr>
      <t>,</t>
    </r>
    <r>
      <rPr>
        <sz val="10"/>
        <rFont val="Times New Roman"/>
        <family val="1"/>
        <charset val="204"/>
      </rPr>
      <t xml:space="preserve"> ****;
операционные (подконтрольные)
расходы *** - всего</t>
    </r>
  </si>
  <si>
    <t>в том числе:</t>
  </si>
  <si>
    <t>оплата труда</t>
  </si>
  <si>
    <t>ремонт основных фондов</t>
  </si>
  <si>
    <t>материальные затраты</t>
  </si>
  <si>
    <r>
      <t>Расходы, за исключением указанных в позиции
4.1 **</t>
    </r>
    <r>
      <rPr>
        <vertAlign val="superscript"/>
        <sz val="10"/>
        <rFont val="Times New Roman"/>
        <family val="1"/>
        <charset val="204"/>
      </rPr>
      <t>,</t>
    </r>
    <r>
      <rPr>
        <sz val="10"/>
        <rFont val="Times New Roman"/>
        <family val="1"/>
        <charset val="204"/>
      </rPr>
      <t xml:space="preserve"> ****;
неподконтрольные
расходы *** - всего ***</t>
    </r>
  </si>
  <si>
    <t>Выпадающие, излишние доходы (расходы) прошлых лет</t>
  </si>
  <si>
    <t>Инвестиции, осуществляемые за счет тарифных источников</t>
  </si>
  <si>
    <t>Реквизиты инвестиционной программы (кем утверждена, дата утверждения, номер приказа)</t>
  </si>
  <si>
    <t>Объем условных единиц ***</t>
  </si>
  <si>
    <t>у.е.</t>
  </si>
  <si>
    <t>4.6.</t>
  </si>
  <si>
    <t>Операционные (подконтрольные) расходы
на условную единицу ***</t>
  </si>
  <si>
    <t>тыс. рублей
(у.е.)</t>
  </si>
  <si>
    <t>5.1.</t>
  </si>
  <si>
    <t>Среднесписочная численность персонала</t>
  </si>
  <si>
    <t>человек</t>
  </si>
  <si>
    <t>5.2.</t>
  </si>
  <si>
    <t>Среднемесячная заработная плата на одного работника</t>
  </si>
  <si>
    <t>тыс. рублей
на человека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</si>
  <si>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</si>
  <si>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</si>
  <si>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</si>
  <si>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</si>
  <si>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2. Основные показатели деятельности гарантирующих поставщиков</t>
  </si>
  <si>
    <t>Объемы полезного отпуска электрической энергии - всего</t>
  </si>
  <si>
    <t>населению и приравненным к нему категориям потребителей</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</si>
  <si>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</si>
  <si>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</si>
  <si>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</si>
  <si>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</si>
  <si>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</si>
  <si>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</si>
  <si>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</si>
  <si>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</si>
  <si>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</si>
  <si>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</si>
  <si>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</si>
  <si>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</si>
  <si>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</si>
  <si>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</si>
  <si>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</si>
  <si>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</si>
  <si>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</si>
  <si>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</si>
  <si>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</si>
  <si>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</si>
  <si>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</si>
  <si>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</si>
  <si>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</si>
  <si>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</si>
  <si>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</si>
  <si>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</si>
  <si>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</si>
  <si>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</si>
  <si>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</si>
  <si>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</si>
  <si>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</si>
  <si>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670 кВт</t>
  </si>
  <si>
    <t>от 670 кВт до 10 МВт</t>
  </si>
  <si>
    <t>не менее 10 МВт</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</si>
  <si>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</si>
  <si>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</si>
  <si>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</si>
  <si>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Количество обслуживаемых договоров - всего</t>
  </si>
  <si>
    <t>с населением и приравненным к нему категориям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</si>
  <si>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</si>
  <si>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</si>
  <si>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</si>
  <si>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</si>
  <si>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</si>
  <si>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Количество точек учета по обслуживаемым договорам - всего</t>
  </si>
  <si>
    <t>по населению и приравненным к нему категориям потребителей</t>
  </si>
  <si>
    <t>штук</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</si>
  <si>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</si>
  <si>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Количество точек подключения</t>
  </si>
  <si>
    <t>Необходимая валовая выручка гарантирующего поставщика</t>
  </si>
  <si>
    <t>6.1.</t>
  </si>
  <si>
    <t>6.2.</t>
  </si>
  <si>
    <t>6.3.</t>
  </si>
  <si>
    <t>Проценты по обслуживанию заемных средств</t>
  </si>
  <si>
    <t>Резерв по сомнительным долгам</t>
  </si>
  <si>
    <t>Необходимые расходы из прибыли</t>
  </si>
  <si>
    <t>Рентабельность продаж (величина прибыли от продаж в каждом рубле выручки)</t>
  </si>
  <si>
    <t>процент</t>
  </si>
  <si>
    <t>3. Основные показатели деятельности генерирующих объектов</t>
  </si>
  <si>
    <t>Раздел 2. Основные показатели деятельности организации</t>
  </si>
  <si>
    <t>&lt;**&gt; Заполняются организацией, осуществляющей оперативно-диспетчерское управление в электроэнергетике.</t>
  </si>
  <si>
    <t>&lt;***&gt; Заполняются сетевыми организациями, осуществляющими передачу электрической энергии (мощности) по электрическим сетям.</t>
  </si>
  <si>
    <t>&lt;****&gt; Заполняются коммерческим оператором оптового рынка электрической энергии (мощности).</t>
  </si>
  <si>
    <t>Примечания:</t>
  </si>
  <si>
    <t>2. При подготовке предложений о размере цен (тарифов) с целью поставки электрической энергии по регулируемым договорам позиции 9, 10, 12, 13 и 14 раздела 3 "Основные показатели деятельности генерирующих объектов" не заполняются.</t>
  </si>
  <si>
    <t>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</si>
  <si>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акционерным обществом "Системный оператор Единой энергетической системы"</t>
  </si>
  <si>
    <t>рублей/МВт
в месяц</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</si>
  <si>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акционерным обществом "Системный оператор Единой энергетической системы"</t>
  </si>
  <si>
    <t>рублей/МВт·ч</t>
  </si>
  <si>
    <t>услуги по передаче электрической энергии:</t>
  </si>
  <si>
    <t>двухставочный тариф:</t>
  </si>
  <si>
    <t>ставка на содержание сетей</t>
  </si>
  <si>
    <t>ставка на оплату технологического расхода (потерь)</t>
  </si>
  <si>
    <t>одноставочный тариф</t>
  </si>
  <si>
    <t>величина сбытовой надбавки для населения и приравненных к нему категорий потребителей</t>
  </si>
  <si>
    <t>величина сбытовой надбавки для сетевых организаций, покупающих электрическую энергию для компенсации потерь электрической энергии</t>
  </si>
  <si>
    <t>величина сбытовой надбавки для прочих потребителей:</t>
  </si>
  <si>
    <t>1. Для организаций, относящихся к субъектам естественных монополий:</t>
  </si>
  <si>
    <t>4. Для генерирующих объектов:</t>
  </si>
  <si>
    <t>рублей/Гкал</t>
  </si>
  <si>
    <t>рублей/Гкал/ч в месяц</t>
  </si>
  <si>
    <t>рублей/
тыс.кВт∙ч</t>
  </si>
  <si>
    <t>рублей/МВт 
в месяц</t>
  </si>
  <si>
    <t>рублей/
куб. метр</t>
  </si>
  <si>
    <t>3. Для гарантирующих поставщиков:</t>
  </si>
  <si>
    <t>2. Для коммерческого оператора</t>
  </si>
  <si>
    <t>1. Предложение о размере цен (тарифов) заполняется с дифференциацией по генерирующим объектам, в отношении которых утверждаются цены (тарифы) на электрическую энергию (мощность), 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t>
  </si>
  <si>
    <r>
      <t xml:space="preserve">Информация об организации
</t>
    </r>
    <r>
      <rPr>
        <sz val="9"/>
        <color theme="1"/>
        <rFont val="Tahoma"/>
        <family val="2"/>
        <charset val="204"/>
      </rPr>
      <t>(</t>
    </r>
    <r>
      <rPr>
        <i/>
        <u/>
        <sz val="9"/>
        <color theme="1"/>
        <rFont val="Tahoma"/>
        <family val="2"/>
        <charset val="204"/>
      </rPr>
      <t>Раздел 1 Приложения № 1</t>
    </r>
    <r>
      <rPr>
        <sz val="9"/>
        <color theme="1"/>
        <rFont val="Tahoma"/>
        <family val="2"/>
        <charset val="204"/>
      </rPr>
      <t xml:space="preserve"> к стандартам раскрытия информации субъектами оптового и розничных рынков электрической энергии)</t>
    </r>
  </si>
  <si>
    <r>
      <t xml:space="preserve">Основные показатели деятельности генерирующих объектов
</t>
    </r>
    <r>
      <rPr>
        <sz val="9"/>
        <color theme="1"/>
        <rFont val="Tahoma"/>
        <family val="2"/>
        <charset val="204"/>
      </rPr>
      <t>(</t>
    </r>
    <r>
      <rPr>
        <i/>
        <u/>
        <sz val="9"/>
        <color theme="1"/>
        <rFont val="Tahoma"/>
        <family val="2"/>
        <charset val="204"/>
      </rPr>
      <t>Раздел 2 Приложения № 1</t>
    </r>
    <r>
      <rPr>
        <sz val="9"/>
        <color theme="1"/>
        <rFont val="Tahoma"/>
        <family val="2"/>
        <charset val="204"/>
      </rPr>
      <t xml:space="preserve"> к стандартам раскрытия информации субъектами оптового и розничных рынков электрической энергии)</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</si>
  <si>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Раздел 3 Приложения № 1</t>
    </r>
    <r>
      <rPr>
        <sz val="9"/>
        <color theme="1"/>
        <rFont val="Tahoma"/>
        <family val="2"/>
        <charset val="204"/>
      </rPr>
      <t xml:space="preserve"> к стандартам раскрытия информации субъектами оптового и розничных рынков электрической энергии)</t>
    </r>
  </si>
  <si>
    <t>Няганская ГРЭС (БЛ 1) НВ</t>
  </si>
  <si>
    <t>Тюменская ТЭЦ-1 (БЛ 2) НВ</t>
  </si>
  <si>
    <t>Челябинская ТЭЦ-3 (БЛ 3) НВ</t>
  </si>
  <si>
    <t>Приказ Минэнерго России от 20.10.2021 № 1117</t>
  </si>
  <si>
    <t>Приказ Минэнерго России от 30.09.2021 № 1003</t>
  </si>
  <si>
    <t>Няганская ГРЭС (БЛ 2) НВ</t>
  </si>
  <si>
    <t>Кожевников Вячеслав Евгеньевич</t>
  </si>
  <si>
    <t>Челябинская ТЭЦ-1 (ТГ-12) НВ</t>
  </si>
  <si>
    <t>Публичное акционерное общество "Форвард Энерго"</t>
  </si>
  <si>
    <t>ПАО "Форвард Энерго"</t>
  </si>
  <si>
    <t>forwardenergy@frwd.energy</t>
  </si>
  <si>
    <t>Приказ Минэнерго России от 08.06.2023 № 376</t>
  </si>
  <si>
    <t>Приказ Минэнерго России от 23.08.2024 № 1107</t>
  </si>
  <si>
    <t>Приказ Минэнерго России от 30.12.2021 № 1412</t>
  </si>
  <si>
    <t>Приказ Минэнерго России от 11.10.2024 № 1820</t>
  </si>
  <si>
    <t>Приказ Минэнерго России от 27.11.2024 № 2305</t>
  </si>
  <si>
    <t>"Инвестиционная программа публичного акционерного общества "Форвард Энерго", осуществляющего регулируемые виды деятельности в сфере теплоснабжения", утверждена постановлением Министерства тарифного регулирования и энергетики Челябинской области 
№ 84/2 от 19.11.2024, электронный адрес размещения: https://www.frwd.energy/raskrytie-informacii-v-sfere-teplosnabzheniya</t>
  </si>
  <si>
    <t>"Инвестиционная программа публичного акционерного общества "Фортум" в сфере теплоснабжения города Тюмени на 2024-2028 годы", утверждена приказом Департамента тарифной и ценовой политики Тюменской области № 773/01-05-ОС от 11.10.2024, электронный адрес размещения: https://www.frwd.energy/raskrytie-informacii-v-sfere-teplosnabzheniya</t>
  </si>
  <si>
    <t>Челябинская ТЭЦ-4 (БЛ 1) НВ</t>
  </si>
  <si>
    <t>Челябинская ТЭЦ-4 (БЛ 2) НВ</t>
  </si>
  <si>
    <t>Рентабельность продаж (величина прибыли от продажи в каждом рубле выручки)</t>
  </si>
  <si>
    <t>в том числе топливная составляющая</t>
  </si>
  <si>
    <t>Цена КОМ &lt;***&gt;</t>
  </si>
  <si>
    <t>&lt;***&gt;  В соответствии с пунктом 45 Основ ценообразования в области регулируемых цен (тарифов) в электроэнергетике, утвержденных Постановлением Правительства Российской Федерации от 29.12.2011 г. № 1178, регулируемая цена (тариф) на мощность, оплачиваемую по регулируемым договорам, устанавливается на уровне цены (тарифа) на мощность, определенной по итогам конкурентного отбора мощности.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</si>
</sst>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р_._-;\-* #,##0.00_р_._-;_-* &quot;-&quot;??_р_._-;_-@_-"/>
    <numFmt numFmtId="165" formatCode="_-* #,##0.00[$€-1]_-;\-* #,##0.00[$€-1]_-;_-* &quot;-&quot;??[$€-1]_-"/>
    <numFmt numFmtId="166" formatCode="&quot;$&quot;#,##0_);[Red]\(&quot;$&quot;#,##0\)"/>
    <numFmt numFmtId="167" formatCode="#,##0_ ;\-#,##0\ "/>
    <numFmt numFmtId="168" formatCode="#,##0.000"/>
    <numFmt numFmtId="169" formatCode="#,##0.000000"/>
  </numFmts>
  <fonts count="41">
    <font>
      <sz val="11"/>
      <color theme="1"/>
      <name val="Calibri"/>
      <family val="2"/>
      <charset val="204"/>
      <scheme val="minor"/>
    </font>
    <font>
      <sz val="9"/>
      <color theme="1"/>
      <name val="Tahoma"/>
      <family val="2"/>
      <charset val="204"/>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0"/>
      <color theme="1"/>
      <name val="Tahoma"/>
      <family val="2"/>
      <charset val="204"/>
    </font>
    <font>
      <b/>
      <sz val="10"/>
      <color theme="1"/>
      <name val="Tahoma"/>
      <family val="2"/>
      <charset val="204"/>
    </font>
    <font>
      <b/>
      <sz val="9"/>
      <color theme="1"/>
      <name val="Tahoma"/>
      <family val="2"/>
      <charset val="204"/>
    </font>
    <font>
      <sz val="9"/>
      <color theme="1"/>
      <name val="Tahoma"/>
      <family val="2"/>
      <charset val="204"/>
    </font>
    <font>
      <u/>
      <sz val="9"/>
      <color theme="10"/>
      <name val="Tahoma"/>
      <family val="2"/>
      <charset val="204"/>
    </font>
    <font>
      <i/>
      <u/>
      <sz val="9"/>
      <color theme="1"/>
      <name val="Tahoma"/>
      <family val="2"/>
      <charset val="204"/>
    </font>
    <font>
      <u/>
      <sz val="10"/>
      <color theme="10"/>
      <name val="Calibri"/>
      <family val="2"/>
      <charset val="204"/>
      <scheme val="minor"/>
    </font>
    <font>
      <sz val="8"/>
      <color theme="1"/>
      <name val="Tahoma"/>
      <family val="2"/>
      <charset val="204"/>
    </font>
    <font>
      <sz val="10"/>
      <color theme="1"/>
      <name val="Calibri"/>
      <family val="2"/>
      <charset val="204"/>
    </font>
    <font>
      <u/>
      <sz val="9"/>
      <color rgb="FF0000FF"/>
      <name val="Tahoma"/>
      <family val="2"/>
      <charset val="204"/>
    </font>
    <font>
      <sz val="10"/>
      <name val="Times New Roman"/>
      <family val="1"/>
      <charset val="204"/>
    </font>
    <font>
      <vertAlign val="superscript"/>
      <sz val="10"/>
      <name val="Times New Roman"/>
      <family val="1"/>
      <charset val="204"/>
    </font>
    <font>
      <sz val="10"/>
      <color indexed="8"/>
      <name val="Tahoma"/>
      <family val="2"/>
      <charset val="204"/>
    </font>
    <font>
      <b/>
      <sz val="10"/>
      <name val="Tahoma"/>
      <family val="2"/>
      <charset val="204"/>
    </font>
  </fonts>
  <fills count="12">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lightUp">
        <fgColor theme="0" tint="-0.24994659260841701"/>
        <bgColor indexed="65"/>
      </patternFill>
    </fill>
  </fills>
  <borders count="28">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hair">
        <color auto="1"/>
      </left>
      <right style="hair">
        <color auto="1"/>
      </right>
      <top style="hair">
        <color auto="1"/>
      </top>
      <bottom style="hair">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medium">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medium">
        <color auto="1"/>
      </left>
      <right style="hair">
        <color auto="1"/>
      </right>
      <top style="hair">
        <color auto="1"/>
      </top>
      <bottom/>
      <diagonal/>
    </border>
    <border>
      <left style="medium">
        <color auto="1"/>
      </left>
      <right style="hair">
        <color auto="1"/>
      </right>
      <top/>
      <bottom/>
      <diagonal/>
    </border>
    <border>
      <left style="medium">
        <color auto="1"/>
      </left>
      <right style="hair">
        <color auto="1"/>
      </right>
      <top/>
      <bottom style="medium">
        <color auto="1"/>
      </bottom>
      <diagonal/>
    </border>
  </borders>
  <cellStyleXfs count="67">
    <xf numFmtId="0" fontId="0" fillId="0" borderId="0"/>
    <xf numFmtId="0" fontId="2" fillId="0" borderId="0"/>
    <xf numFmtId="4" fontId="4" fillId="2" borderId="0" applyBorder="0">
      <alignment horizontal="right"/>
    </xf>
    <xf numFmtId="49" fontId="4" fillId="0" borderId="0" applyBorder="0">
      <alignment vertical="top"/>
    </xf>
    <xf numFmtId="0" fontId="5" fillId="3" borderId="1" applyNumberFormat="0" applyFont="0" applyFill="0" applyAlignment="0" applyProtection="0">
      <alignment horizontal="center" vertical="center" wrapText="1"/>
    </xf>
    <xf numFmtId="0" fontId="8" fillId="0" borderId="0"/>
    <xf numFmtId="165" fontId="8" fillId="0" borderId="0"/>
    <xf numFmtId="0" fontId="9" fillId="0" borderId="0"/>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38" fontId="10" fillId="0" borderId="0">
      <alignment vertical="top"/>
    </xf>
    <xf numFmtId="0" fontId="11" fillId="0" borderId="2" applyNumberFormat="0" applyAlignment="0">
      <protection locked="0"/>
    </xf>
    <xf numFmtId="166" fontId="12" fillId="0" borderId="0" applyFont="0" applyFill="0" applyBorder="0" applyAlignment="0" applyProtection="0"/>
    <xf numFmtId="0" fontId="13" fillId="0" borderId="0" applyFill="0" applyBorder="0" applyProtection="0">
      <alignment vertical="center"/>
    </xf>
    <xf numFmtId="0" fontId="14" fillId="0" borderId="0" applyNumberFormat="0" applyFill="0" applyBorder="0" applyAlignment="0" applyProtection="0">
      <alignment vertical="top"/>
      <protection locked="0"/>
    </xf>
    <xf numFmtId="0" fontId="11" fillId="5" borderId="2" applyNumberFormat="0" applyAlignment="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xf numFmtId="0" fontId="13" fillId="0" borderId="0" applyFill="0" applyBorder="0" applyProtection="0">
      <alignment vertical="center"/>
    </xf>
    <xf numFmtId="0" fontId="13" fillId="0" borderId="0" applyFill="0" applyBorder="0" applyProtection="0">
      <alignment vertical="center"/>
    </xf>
    <xf numFmtId="49" fontId="18" fillId="6" borderId="3" applyNumberFormat="0">
      <alignment horizontal="center"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4" fillId="7" borderId="1" applyNumberFormat="0" applyFont="0" applyAlignment="0" applyProtection="0">
      <alignment horizontal="center" vertical="center" wrapText="1"/>
    </xf>
    <xf numFmtId="0" fontId="23" fillId="0" borderId="0" applyBorder="0">
      <alignment horizontal="center" vertical="center" wrapText="1"/>
    </xf>
    <xf numFmtId="0" fontId="5" fillId="0" borderId="4" applyBorder="0">
      <alignment horizontal="center" vertical="center" wrapText="1"/>
    </xf>
    <xf numFmtId="4" fontId="4" fillId="4" borderId="5" applyBorder="0">
      <alignment horizontal="right"/>
    </xf>
    <xf numFmtId="4" fontId="3" fillId="3" borderId="6">
      <alignment horizontal="right" vertical="center"/>
      <protection locked="0"/>
    </xf>
    <xf numFmtId="49" fontId="4" fillId="0" borderId="0" applyBorder="0">
      <alignment vertical="top"/>
    </xf>
    <xf numFmtId="0" fontId="6" fillId="0" borderId="0"/>
    <xf numFmtId="0" fontId="6" fillId="0" borderId="0"/>
    <xf numFmtId="0" fontId="6" fillId="0" borderId="0"/>
    <xf numFmtId="0" fontId="7" fillId="0" borderId="0"/>
    <xf numFmtId="0" fontId="24" fillId="7" borderId="0" applyNumberFormat="0" applyBorder="0" applyAlignment="0">
      <alignment horizontal="left" vertical="center"/>
    </xf>
    <xf numFmtId="49" fontId="4" fillId="0" borderId="0" applyBorder="0">
      <alignment vertical="top"/>
    </xf>
    <xf numFmtId="0" fontId="2" fillId="0" borderId="0"/>
    <xf numFmtId="0" fontId="4" fillId="0" borderId="0" applyNumberFormat="0" applyFont="0" applyAlignment="0" applyProtection="0">
      <alignment horizontal="left" vertical="center"/>
    </xf>
    <xf numFmtId="0" fontId="2" fillId="0" borderId="0"/>
    <xf numFmtId="49" fontId="4" fillId="7" borderId="0" applyBorder="0">
      <alignment vertical="top"/>
    </xf>
    <xf numFmtId="49" fontId="4" fillId="0" borderId="0" applyBorder="0">
      <alignment vertical="top"/>
    </xf>
    <xf numFmtId="0" fontId="2" fillId="0" borderId="0"/>
    <xf numFmtId="0" fontId="25" fillId="8" borderId="6" applyNumberFormat="0" applyAlignment="0">
      <alignment horizontal="center" vertical="center"/>
    </xf>
    <xf numFmtId="9" fontId="2" fillId="0" borderId="0" applyFont="0" applyFill="0" applyBorder="0" applyAlignment="0" applyProtection="0"/>
    <xf numFmtId="0" fontId="8" fillId="0" borderId="0"/>
    <xf numFmtId="164" fontId="7"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 fontId="4" fillId="2" borderId="0" applyFont="0" applyBorder="0">
      <alignment horizontal="right"/>
    </xf>
    <xf numFmtId="4" fontId="4" fillId="2" borderId="0" applyBorder="0">
      <alignment horizontal="right"/>
    </xf>
    <xf numFmtId="4" fontId="4" fillId="9" borderId="7" applyBorder="0">
      <alignment horizontal="right"/>
    </xf>
    <xf numFmtId="4" fontId="4" fillId="10" borderId="6" applyAlignment="0">
      <alignment vertical="center"/>
    </xf>
    <xf numFmtId="0" fontId="25" fillId="9" borderId="8" applyAlignment="0">
      <alignment horizontal="center" vertical="center" wrapText="1"/>
    </xf>
    <xf numFmtId="0" fontId="26" fillId="0" borderId="0" applyNumberFormat="0" applyFill="0" applyBorder="0" applyAlignment="0" applyProtection="0"/>
    <xf numFmtId="4" fontId="4" fillId="2" borderId="5" applyFont="0" applyBorder="0">
      <alignment horizontal="right"/>
    </xf>
  </cellStyleXfs>
  <cellXfs count="132">
    <xf numFmtId="0" fontId="0" fillId="0" borderId="0" xfId="0"/>
    <xf numFmtId="0" fontId="27"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right" vertical="center" wrapText="1"/>
    </xf>
    <xf numFmtId="0" fontId="28" fillId="0" borderId="0" xfId="0" applyFont="1" applyAlignment="1">
      <alignment horizontal="center" vertical="center" wrapText="1"/>
    </xf>
    <xf numFmtId="0" fontId="27" fillId="0" borderId="0" xfId="0" applyFont="1" applyAlignment="1">
      <alignment vertical="center" wrapText="1"/>
    </xf>
    <xf numFmtId="0" fontId="27" fillId="0" borderId="0" xfId="0" applyFont="1" applyFill="1" applyAlignment="1">
      <alignment horizontal="center" vertical="center" wrapText="1"/>
    </xf>
    <xf numFmtId="0" fontId="27" fillId="0" borderId="9" xfId="0" applyFont="1" applyFill="1" applyBorder="1" applyAlignment="1">
      <alignment vertical="center" wrapText="1"/>
    </xf>
    <xf numFmtId="0" fontId="27" fillId="0" borderId="9" xfId="0" applyFont="1" applyBorder="1" applyAlignment="1">
      <alignment horizontal="center" vertical="center" wrapText="1"/>
    </xf>
    <xf numFmtId="0" fontId="27" fillId="0" borderId="9" xfId="0" applyFont="1" applyFill="1" applyBorder="1" applyAlignment="1">
      <alignment horizontal="center" vertical="center" wrapText="1"/>
    </xf>
    <xf numFmtId="0" fontId="27" fillId="0" borderId="0" xfId="0" applyFont="1" applyAlignment="1">
      <alignment vertical="center"/>
    </xf>
    <xf numFmtId="0" fontId="28" fillId="0" borderId="0" xfId="0" applyFont="1" applyBorder="1" applyAlignment="1">
      <alignment horizontal="center" vertical="center"/>
    </xf>
    <xf numFmtId="0" fontId="28" fillId="0" borderId="0" xfId="0" applyFont="1" applyBorder="1" applyAlignment="1">
      <alignment horizontal="right" vertical="center"/>
    </xf>
    <xf numFmtId="0" fontId="30" fillId="0" borderId="0" xfId="0" applyFont="1" applyAlignment="1">
      <alignment vertical="center"/>
    </xf>
    <xf numFmtId="0" fontId="29" fillId="0" borderId="16" xfId="0" applyFont="1" applyBorder="1" applyAlignment="1">
      <alignment horizontal="center" vertical="center"/>
    </xf>
    <xf numFmtId="0" fontId="29" fillId="0" borderId="17" xfId="0" applyFont="1" applyBorder="1" applyAlignment="1">
      <alignment horizontal="left" vertical="center" wrapText="1"/>
    </xf>
    <xf numFmtId="0" fontId="31" fillId="0" borderId="0" xfId="65" quotePrefix="1" applyFont="1" applyAlignment="1">
      <alignment vertical="center"/>
    </xf>
    <xf numFmtId="0" fontId="30" fillId="0" borderId="0" xfId="0" applyFont="1" applyAlignment="1">
      <alignment horizontal="center" vertical="center" wrapText="1"/>
    </xf>
    <xf numFmtId="0" fontId="4" fillId="0" borderId="9" xfId="0" applyFont="1" applyFill="1" applyBorder="1" applyAlignment="1">
      <alignment horizontal="center" vertical="center" wrapText="1"/>
    </xf>
    <xf numFmtId="0" fontId="30" fillId="0" borderId="9" xfId="0" applyFont="1" applyFill="1" applyBorder="1" applyAlignment="1">
      <alignment vertical="center" wrapText="1"/>
    </xf>
    <xf numFmtId="0" fontId="33" fillId="0" borderId="0" xfId="65" applyFont="1" applyAlignment="1">
      <alignment vertical="center"/>
    </xf>
    <xf numFmtId="0" fontId="27" fillId="0" borderId="0" xfId="0" applyFont="1" applyAlignment="1">
      <alignment horizontal="right" vertical="center"/>
    </xf>
    <xf numFmtId="0" fontId="27" fillId="0" borderId="0" xfId="0" applyFont="1" applyAlignment="1">
      <alignment horizontal="center" vertical="center"/>
    </xf>
    <xf numFmtId="4" fontId="27" fillId="0" borderId="9" xfId="0" applyNumberFormat="1" applyFont="1" applyFill="1" applyBorder="1" applyAlignment="1">
      <alignment horizontal="center" vertical="center"/>
    </xf>
    <xf numFmtId="0" fontId="27" fillId="0" borderId="9" xfId="0" applyFont="1" applyFill="1" applyBorder="1" applyAlignment="1">
      <alignment horizontal="center" vertical="center" wrapText="1"/>
    </xf>
    <xf numFmtId="10" fontId="11" fillId="0" borderId="9" xfId="0" applyNumberFormat="1" applyFont="1" applyFill="1" applyBorder="1" applyAlignment="1">
      <alignment horizontal="center" vertical="center"/>
    </xf>
    <xf numFmtId="0" fontId="27" fillId="0" borderId="0" xfId="0" applyFont="1" applyFill="1" applyAlignment="1">
      <alignment horizontal="center" vertical="center"/>
    </xf>
    <xf numFmtId="0" fontId="27" fillId="0" borderId="0" xfId="0" applyFont="1" applyFill="1" applyAlignment="1">
      <alignment vertical="center"/>
    </xf>
    <xf numFmtId="0" fontId="27" fillId="0" borderId="0" xfId="0" applyFont="1" applyFill="1" applyAlignment="1">
      <alignment horizontal="righ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xf>
    <xf numFmtId="0" fontId="27" fillId="0" borderId="9" xfId="0" applyFont="1" applyFill="1" applyBorder="1" applyAlignment="1">
      <alignment horizontal="left" vertical="center" wrapText="1"/>
    </xf>
    <xf numFmtId="0" fontId="27" fillId="0" borderId="9" xfId="0" applyFont="1" applyFill="1" applyBorder="1" applyAlignment="1">
      <alignment horizontal="left" vertical="center" wrapText="1" indent="2"/>
    </xf>
    <xf numFmtId="16" fontId="27" fillId="0" borderId="9" xfId="0" applyNumberFormat="1" applyFont="1" applyFill="1" applyBorder="1" applyAlignment="1">
      <alignment horizontal="center" vertical="center"/>
    </xf>
    <xf numFmtId="4" fontId="27" fillId="11" borderId="9" xfId="0" applyNumberFormat="1" applyFont="1" applyFill="1" applyBorder="1" applyAlignment="1">
      <alignment horizontal="center" vertical="center"/>
    </xf>
    <xf numFmtId="164" fontId="27" fillId="11" borderId="9" xfId="0" applyNumberFormat="1" applyFont="1" applyFill="1" applyBorder="1" applyAlignment="1">
      <alignment horizontal="center" vertical="center" wrapText="1"/>
    </xf>
    <xf numFmtId="0" fontId="27" fillId="0" borderId="19" xfId="0" applyFont="1" applyFill="1" applyBorder="1" applyAlignment="1">
      <alignment horizontal="right" vertical="center" wrapText="1"/>
    </xf>
    <xf numFmtId="0" fontId="27" fillId="0" borderId="20" xfId="0" applyFont="1" applyBorder="1" applyAlignment="1">
      <alignment horizontal="left" vertical="center" wrapText="1"/>
    </xf>
    <xf numFmtId="0" fontId="27" fillId="11" borderId="9" xfId="0" applyFont="1" applyFill="1" applyBorder="1" applyAlignment="1">
      <alignment vertical="center"/>
    </xf>
    <xf numFmtId="0" fontId="27" fillId="0" borderId="19" xfId="0" applyFont="1" applyFill="1" applyBorder="1" applyAlignment="1">
      <alignment horizontal="left" vertical="center" wrapText="1" indent="2"/>
    </xf>
    <xf numFmtId="0" fontId="27" fillId="0" borderId="9" xfId="0" applyFont="1" applyFill="1" applyBorder="1" applyAlignment="1">
      <alignment horizontal="left" vertical="center" wrapText="1" indent="1"/>
    </xf>
    <xf numFmtId="4" fontId="27" fillId="0" borderId="0" xfId="0" applyNumberFormat="1" applyFont="1" applyFill="1" applyAlignment="1">
      <alignmen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167" fontId="11" fillId="0" borderId="9" xfId="0" applyNumberFormat="1" applyFont="1" applyFill="1" applyBorder="1" applyAlignment="1">
      <alignment horizontal="center"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0" fontId="31" fillId="0" borderId="14" xfId="65" applyFont="1" applyBorder="1" applyAlignment="1">
      <alignment vertical="center"/>
    </xf>
    <xf numFmtId="0" fontId="36" fillId="0" borderId="14" xfId="65" applyFont="1" applyBorder="1" applyAlignment="1">
      <alignment vertical="center"/>
    </xf>
    <xf numFmtId="0" fontId="36" fillId="0" borderId="15" xfId="65" applyFont="1" applyBorder="1" applyAlignment="1">
      <alignment vertical="center"/>
    </xf>
    <xf numFmtId="4" fontId="27" fillId="0" borderId="0" xfId="0" applyNumberFormat="1" applyFont="1" applyFill="1" applyAlignment="1">
      <alignment horizontal="center" vertical="center" wrapText="1"/>
    </xf>
    <xf numFmtId="49" fontId="27" fillId="0" borderId="0" xfId="0" applyNumberFormat="1" applyFont="1" applyFill="1" applyAlignment="1">
      <alignment vertical="center"/>
    </xf>
    <xf numFmtId="49" fontId="27" fillId="0" borderId="0" xfId="0" applyNumberFormat="1" applyFont="1" applyAlignment="1">
      <alignment vertical="center"/>
    </xf>
    <xf numFmtId="0" fontId="31" fillId="0" borderId="18" xfId="65" applyFont="1" applyBorder="1" applyAlignment="1">
      <alignment vertical="center"/>
    </xf>
    <xf numFmtId="0" fontId="27" fillId="0" borderId="0" xfId="0" applyFont="1" applyFill="1" applyAlignment="1">
      <alignment horizontal="left" vertical="center"/>
    </xf>
    <xf numFmtId="0" fontId="27" fillId="0" borderId="9" xfId="0" applyFont="1" applyFill="1" applyBorder="1" applyAlignment="1">
      <alignment horizontal="center" vertical="center" wrapText="1"/>
    </xf>
    <xf numFmtId="0" fontId="11" fillId="0" borderId="0" xfId="0" applyFont="1" applyFill="1" applyAlignment="1">
      <alignment horizontal="left" vertical="center"/>
    </xf>
    <xf numFmtId="0" fontId="27" fillId="0" borderId="9" xfId="0" applyFont="1" applyFill="1" applyBorder="1" applyAlignment="1">
      <alignment horizontal="left" vertical="center"/>
    </xf>
    <xf numFmtId="0" fontId="27" fillId="0" borderId="19" xfId="0" applyFont="1" applyFill="1" applyBorder="1" applyAlignment="1">
      <alignment vertical="center"/>
    </xf>
    <xf numFmtId="0" fontId="27" fillId="0" borderId="21" xfId="0" applyFont="1" applyFill="1" applyBorder="1" applyAlignment="1">
      <alignment vertical="center" wrapText="1"/>
    </xf>
    <xf numFmtId="0" fontId="39" fillId="0" borderId="21" xfId="0" applyFont="1" applyBorder="1" applyAlignment="1">
      <alignment vertical="center" wrapText="1"/>
    </xf>
    <xf numFmtId="0" fontId="39" fillId="0" borderId="19" xfId="0" applyFont="1" applyBorder="1" applyAlignment="1">
      <alignment vertical="center"/>
    </xf>
    <xf numFmtId="0" fontId="39" fillId="0" borderId="9" xfId="0" applyFont="1" applyBorder="1" applyAlignment="1">
      <alignment vertical="center" wrapText="1"/>
    </xf>
    <xf numFmtId="4" fontId="27" fillId="11" borderId="9" xfId="0" applyNumberFormat="1" applyFont="1" applyFill="1" applyBorder="1" applyAlignment="1">
      <alignment vertical="center"/>
    </xf>
    <xf numFmtId="0" fontId="27" fillId="0" borderId="9" xfId="0" applyFont="1" applyFill="1" applyBorder="1" applyAlignment="1">
      <alignment horizontal="center" vertical="center" wrapText="1"/>
    </xf>
    <xf numFmtId="0" fontId="1" fillId="0" borderId="9" xfId="0" applyFont="1" applyFill="1" applyBorder="1" applyAlignment="1">
      <alignment vertical="center" wrapText="1"/>
    </xf>
    <xf numFmtId="0" fontId="27" fillId="0" borderId="0" xfId="0" applyFont="1" applyFill="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0" fontId="27" fillId="0" borderId="0" xfId="0" applyFont="1" applyFill="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27" fillId="0" borderId="9" xfId="0" applyFont="1" applyBorder="1" applyAlignment="1">
      <alignment horizontal="center" vertical="center" wrapText="1"/>
    </xf>
    <xf numFmtId="0" fontId="1" fillId="0" borderId="9" xfId="0" applyFont="1" applyFill="1" applyBorder="1" applyAlignment="1">
      <alignment horizontal="center" vertical="center" wrapText="1"/>
    </xf>
    <xf numFmtId="0" fontId="1" fillId="0" borderId="0" xfId="0" applyFont="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11" fillId="0" borderId="0" xfId="0" applyFont="1" applyAlignment="1">
      <alignment vertical="center" wrapText="1"/>
    </xf>
    <xf numFmtId="0" fontId="11" fillId="0" borderId="0" xfId="0" applyFont="1" applyAlignment="1">
      <alignment horizontal="right" vertical="center" wrapText="1"/>
    </xf>
    <xf numFmtId="0" fontId="40" fillId="0" borderId="0" xfId="0" applyFont="1" applyAlignment="1">
      <alignment horizontal="center" vertical="center"/>
    </xf>
    <xf numFmtId="0" fontId="11" fillId="0" borderId="9" xfId="0" applyFont="1" applyBorder="1" applyAlignment="1">
      <alignment vertical="center"/>
    </xf>
    <xf numFmtId="0" fontId="11" fillId="0" borderId="9" xfId="0" applyFont="1" applyBorder="1" applyAlignment="1">
      <alignment vertical="center" wrapText="1"/>
    </xf>
    <xf numFmtId="0" fontId="11" fillId="0" borderId="9" xfId="0" applyFont="1" applyBorder="1" applyAlignment="1">
      <alignment horizontal="left" vertical="center"/>
    </xf>
    <xf numFmtId="49" fontId="11" fillId="0" borderId="9" xfId="0" applyNumberFormat="1" applyFont="1" applyBorder="1" applyAlignment="1">
      <alignment vertical="center" wrapText="1"/>
    </xf>
    <xf numFmtId="0" fontId="11" fillId="0" borderId="9" xfId="65" applyFont="1" applyBorder="1" applyAlignment="1">
      <alignment vertical="center"/>
    </xf>
    <xf numFmtId="0" fontId="27" fillId="0" borderId="9" xfId="0" applyFont="1" applyFill="1" applyBorder="1" applyAlignment="1">
      <alignment horizontal="center" vertical="center" wrapText="1"/>
    </xf>
    <xf numFmtId="168" fontId="27" fillId="0" borderId="0" xfId="0" applyNumberFormat="1" applyFont="1" applyFill="1" applyAlignment="1">
      <alignment vertical="center"/>
    </xf>
    <xf numFmtId="169" fontId="27" fillId="0" borderId="0" xfId="0" applyNumberFormat="1" applyFont="1" applyFill="1" applyAlignment="1">
      <alignment vertical="center"/>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9" xfId="0" applyFont="1" applyBorder="1" applyAlignment="1">
      <alignment horizontal="center" vertical="center" wrapText="1"/>
    </xf>
    <xf numFmtId="0" fontId="28"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Fill="1" applyAlignment="1">
      <alignment horizontal="center" vertical="center" wrapText="1"/>
    </xf>
    <xf numFmtId="0" fontId="28" fillId="0" borderId="0" xfId="0" applyFont="1" applyBorder="1" applyAlignment="1">
      <alignment horizontal="center" vertical="center"/>
    </xf>
    <xf numFmtId="0" fontId="34" fillId="0" borderId="0" xfId="0" applyFont="1" applyBorder="1" applyAlignment="1">
      <alignment horizontal="center" vertical="center" wrapText="1"/>
    </xf>
    <xf numFmtId="0" fontId="29" fillId="0" borderId="22" xfId="0" applyFont="1" applyBorder="1" applyAlignment="1">
      <alignment horizontal="left" vertical="center" wrapText="1"/>
    </xf>
    <xf numFmtId="0" fontId="29" fillId="0" borderId="23" xfId="0" applyFont="1" applyBorder="1" applyAlignment="1">
      <alignment horizontal="left" vertical="center" wrapText="1"/>
    </xf>
    <xf numFmtId="0" fontId="29" fillId="0" borderId="24" xfId="0" applyFont="1" applyBorder="1" applyAlignment="1">
      <alignment horizontal="left" vertical="center" wrapText="1"/>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40" fillId="0" borderId="0" xfId="0" applyFont="1" applyAlignment="1">
      <alignment horizontal="center" vertical="center"/>
    </xf>
    <xf numFmtId="0" fontId="27" fillId="0" borderId="0" xfId="0" applyFont="1" applyFill="1" applyAlignment="1">
      <alignment horizontal="right" vertical="center" wrapText="1"/>
    </xf>
    <xf numFmtId="0" fontId="27" fillId="0" borderId="19"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0" xfId="0" applyFont="1" applyFill="1" applyAlignment="1">
      <alignment horizontal="left" vertical="center" wrapText="1"/>
    </xf>
    <xf numFmtId="0" fontId="27" fillId="0" borderId="0" xfId="0" applyFont="1" applyFill="1" applyAlignment="1">
      <alignment horizontal="left" vertical="center"/>
    </xf>
    <xf numFmtId="0" fontId="28" fillId="0" borderId="0" xfId="0" applyFont="1" applyFill="1" applyAlignment="1">
      <alignment horizontal="center" vertical="center"/>
    </xf>
    <xf numFmtId="0" fontId="27" fillId="0" borderId="9"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20" xfId="0" applyFont="1" applyFill="1" applyBorder="1" applyAlignment="1">
      <alignment horizontal="center" vertical="center" wrapText="1"/>
    </xf>
    <xf numFmtId="4" fontId="27" fillId="0" borderId="19" xfId="0" applyNumberFormat="1" applyFont="1" applyFill="1" applyBorder="1" applyAlignment="1">
      <alignment horizontal="center" vertical="center"/>
    </xf>
    <xf numFmtId="4" fontId="27" fillId="0" borderId="20" xfId="0" applyNumberFormat="1" applyFont="1" applyFill="1" applyBorder="1" applyAlignment="1">
      <alignment horizontal="center" vertical="center"/>
    </xf>
    <xf numFmtId="0" fontId="27" fillId="0" borderId="0" xfId="0" applyFont="1" applyAlignment="1">
      <alignment horizontal="right" vertical="center" wrapText="1"/>
    </xf>
    <xf numFmtId="0" fontId="28" fillId="0" borderId="0" xfId="0" applyFont="1" applyAlignment="1">
      <alignment horizontal="center" vertical="center"/>
    </xf>
    <xf numFmtId="0" fontId="27" fillId="0" borderId="9" xfId="0" applyFont="1" applyBorder="1" applyAlignment="1">
      <alignment horizontal="center" vertical="center" wrapText="1"/>
    </xf>
    <xf numFmtId="0" fontId="27" fillId="0" borderId="0" xfId="0" applyFont="1" applyAlignment="1">
      <alignment horizontal="left" vertical="center" wrapText="1"/>
    </xf>
    <xf numFmtId="4" fontId="11" fillId="0" borderId="19" xfId="0" applyNumberFormat="1" applyFont="1" applyFill="1" applyBorder="1" applyAlignment="1">
      <alignment horizontal="center" vertical="center"/>
    </xf>
    <xf numFmtId="4" fontId="11" fillId="0" borderId="20" xfId="0" applyNumberFormat="1" applyFont="1" applyFill="1" applyBorder="1" applyAlignment="1">
      <alignment horizontal="center" vertical="center"/>
    </xf>
    <xf numFmtId="0" fontId="27" fillId="0" borderId="20" xfId="0" applyFont="1" applyFill="1" applyBorder="1" applyAlignment="1">
      <alignment horizontal="center" vertical="center"/>
    </xf>
    <xf numFmtId="4" fontId="27" fillId="0" borderId="19" xfId="0" applyNumberFormat="1" applyFont="1" applyBorder="1" applyAlignment="1">
      <alignment horizontal="center" vertical="center"/>
    </xf>
    <xf numFmtId="4" fontId="27" fillId="0" borderId="20" xfId="0" applyNumberFormat="1" applyFont="1" applyBorder="1" applyAlignment="1">
      <alignment horizontal="center" vertical="center"/>
    </xf>
    <xf numFmtId="4" fontId="27" fillId="11" borderId="19" xfId="0" applyNumberFormat="1" applyFont="1" applyFill="1" applyBorder="1" applyAlignment="1">
      <alignment horizontal="center" vertical="center"/>
    </xf>
    <xf numFmtId="0" fontId="27" fillId="11" borderId="20" xfId="0" applyFont="1" applyFill="1" applyBorder="1" applyAlignment="1">
      <alignment horizontal="center" vertical="center"/>
    </xf>
  </cellXfs>
  <cellStyles count="67">
    <cellStyle name=" 1" xfId="5"/>
    <cellStyle name=" 1 2" xfId="6"/>
    <cellStyle name=" 1_Stage1" xfId="7"/>
    <cellStyle name="_Model_RAB Мой_PR.PROG.WARM.NOTCOMBI.2012.2.16_v1.4(04.04.11) " xfId="8"/>
    <cellStyle name="_Model_RAB Мой_Книга2_PR.PROG.WARM.NOTCOMBI.2012.2.16_v1.4(04.04.11) " xfId="9"/>
    <cellStyle name="_Model_RAB_MRSK_svod_PR.PROG.WARM.NOTCOMBI.2012.2.16_v1.4(04.04.11) " xfId="10"/>
    <cellStyle name="_Model_RAB_MRSK_svod_Книга2_PR.PROG.WARM.NOTCOMBI.2012.2.16_v1.4(04.04.11) " xfId="11"/>
    <cellStyle name="_МОДЕЛЬ_1 (2)_PR.PROG.WARM.NOTCOMBI.2012.2.16_v1.4(04.04.11) " xfId="12"/>
    <cellStyle name="_МОДЕЛЬ_1 (2)_Книга2_PR.PROG.WARM.NOTCOMBI.2012.2.16_v1.4(04.04.11) " xfId="13"/>
    <cellStyle name="_пр 5 тариф RAB_PR.PROG.WARM.NOTCOMBI.2012.2.16_v1.4(04.04.11) " xfId="14"/>
    <cellStyle name="_пр 5 тариф RAB_Книга2_PR.PROG.WARM.NOTCOMBI.2012.2.16_v1.4(04.04.11) " xfId="15"/>
    <cellStyle name="_Расчет RAB_22072008_PR.PROG.WARM.NOTCOMBI.2012.2.16_v1.4(04.04.11) " xfId="16"/>
    <cellStyle name="_Расчет RAB_22072008_Книга2_PR.PROG.WARM.NOTCOMBI.2012.2.16_v1.4(04.04.11) " xfId="17"/>
    <cellStyle name="_Расчет RAB_Лен и МОЭСК_с 2010 года_14.04.2009_со сглаж_version 3.0_без ФСК_PR.PROG.WARM.NOTCOMBI.2012.2.16_v1.4(04.04.11) " xfId="18"/>
    <cellStyle name="_Расчет RAB_Лен и МОЭСК_с 2010 года_14.04.2009_со сглаж_version 3.0_без ФСК_Книга2_PR.PROG.WARM.NOTCOMBI.2012.2.16_v1.4(04.04.11) " xfId="19"/>
    <cellStyle name="Cells 2" xfId="20"/>
    <cellStyle name="Currency [0]" xfId="21"/>
    <cellStyle name="Currency2" xfId="22"/>
    <cellStyle name="Followed Hyperlink" xfId="23"/>
    <cellStyle name="Header 3" xfId="24"/>
    <cellStyle name="Hyperlink" xfId="25"/>
    <cellStyle name="normal" xfId="26"/>
    <cellStyle name="Normal1" xfId="27"/>
    <cellStyle name="Normal2" xfId="28"/>
    <cellStyle name="Percent1" xfId="29"/>
    <cellStyle name="Title 4" xfId="30"/>
    <cellStyle name="Гиперссылка" xfId="65" builtinId="8"/>
    <cellStyle name="Гиперссылка 2" xfId="31"/>
    <cellStyle name="Гиперссылка 2 2" xfId="32"/>
    <cellStyle name="Гиперссылка 4" xfId="33"/>
    <cellStyle name="Гиперссылка 4 2" xfId="34"/>
    <cellStyle name="Границы" xfId="4"/>
    <cellStyle name="Заголовки" xfId="35"/>
    <cellStyle name="Заголовок" xfId="36"/>
    <cellStyle name="ЗаголовокСтолбца" xfId="37"/>
    <cellStyle name="Значение" xfId="38"/>
    <cellStyle name="Значения" xfId="39"/>
    <cellStyle name="Обычный" xfId="0" builtinId="0"/>
    <cellStyle name="Обычный 10" xfId="40"/>
    <cellStyle name="Обычный 11" xfId="41"/>
    <cellStyle name="Обычный 11 3" xfId="42"/>
    <cellStyle name="Обычный 12" xfId="43"/>
    <cellStyle name="Обычный 12 2" xfId="44"/>
    <cellStyle name="Обычный 13" xfId="1"/>
    <cellStyle name="Обычный 2" xfId="3"/>
    <cellStyle name="Обычный 2 2" xfId="45"/>
    <cellStyle name="Обычный 2 3" xfId="46"/>
    <cellStyle name="Обычный 2_наш последний RAB (28.09.10)" xfId="47"/>
    <cellStyle name="Обычный 3" xfId="48"/>
    <cellStyle name="Обычный 3 2" xfId="49"/>
    <cellStyle name="Обычный 3 3" xfId="50"/>
    <cellStyle name="Обычный 4" xfId="51"/>
    <cellStyle name="Обычный 9 2" xfId="52"/>
    <cellStyle name="Показатели1" xfId="53"/>
    <cellStyle name="Процентный 5" xfId="54"/>
    <cellStyle name="Стиль 1" xfId="55"/>
    <cellStyle name="Финансовый 2" xfId="56"/>
    <cellStyle name="Финансовый 3" xfId="57"/>
    <cellStyle name="Финансовый 3 2_TEHSHEET" xfId="58"/>
    <cellStyle name="Финансовый 4 2" xfId="59"/>
    <cellStyle name="Формула" xfId="2"/>
    <cellStyle name="Формула 3" xfId="60"/>
    <cellStyle name="Формула_GRES.2007.5" xfId="61"/>
    <cellStyle name="ФормулаВБ" xfId="62"/>
    <cellStyle name="ФормулаНаКонтроль" xfId="66"/>
    <cellStyle name="Формулы" xfId="63"/>
    <cellStyle name="Шапка таблицы" xfId="64"/>
  </cellStyles>
  <dxfs count="0"/>
  <tableStyles count="0" defaultTableStyle="TableStyleMedium2" defaultPivotStyle="PivotStyleLight16"/>
  <colors>
    <mruColors>
      <color rgb="FFFFCCFF"/>
      <color rgb="FFCCFFCC"/>
      <color rgb="FF0000FF"/>
      <color rgb="FFCCFFFF"/>
      <color rgb="FFFFFFCC"/>
      <color rgb="FF99FF33"/>
      <color rgb="FF66CCFF"/>
      <color rgb="FFFFCC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47" Type="http://schemas.openxmlformats.org/officeDocument/2006/relationships/externalLink" Target="externalLinks/externalLink16.xml"/><Relationship Id="rId50" Type="http://schemas.openxmlformats.org/officeDocument/2006/relationships/externalLink" Target="externalLinks/externalLink19.xml"/><Relationship Id="rId55" Type="http://schemas.openxmlformats.org/officeDocument/2006/relationships/externalLink" Target="externalLinks/externalLink24.xml"/><Relationship Id="rId63" Type="http://schemas.openxmlformats.org/officeDocument/2006/relationships/externalLink" Target="externalLinks/externalLink32.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3" Type="http://schemas.openxmlformats.org/officeDocument/2006/relationships/externalLink" Target="externalLinks/externalLink22.xml"/><Relationship Id="rId58" Type="http://schemas.openxmlformats.org/officeDocument/2006/relationships/externalLink" Target="externalLinks/externalLink27.xml"/><Relationship Id="rId66"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externalLink" Target="externalLinks/externalLink18.xml"/><Relationship Id="rId57" Type="http://schemas.openxmlformats.org/officeDocument/2006/relationships/externalLink" Target="externalLinks/externalLink26.xml"/><Relationship Id="rId61" Type="http://schemas.openxmlformats.org/officeDocument/2006/relationships/externalLink" Target="externalLinks/externalLink3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3.xml"/><Relationship Id="rId52" Type="http://schemas.openxmlformats.org/officeDocument/2006/relationships/externalLink" Target="externalLinks/externalLink21.xml"/><Relationship Id="rId60" Type="http://schemas.openxmlformats.org/officeDocument/2006/relationships/externalLink" Target="externalLinks/externalLink29.xml"/><Relationship Id="rId65" Type="http://schemas.openxmlformats.org/officeDocument/2006/relationships/externalLink" Target="externalLinks/externalLink3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externalLink" Target="externalLinks/externalLink17.xml"/><Relationship Id="rId56" Type="http://schemas.openxmlformats.org/officeDocument/2006/relationships/externalLink" Target="externalLinks/externalLink25.xml"/><Relationship Id="rId64" Type="http://schemas.openxmlformats.org/officeDocument/2006/relationships/externalLink" Target="externalLinks/externalLink33.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2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externalLink" Target="externalLinks/externalLink15.xml"/><Relationship Id="rId59" Type="http://schemas.openxmlformats.org/officeDocument/2006/relationships/externalLink" Target="externalLinks/externalLink28.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10.xml"/><Relationship Id="rId54" Type="http://schemas.openxmlformats.org/officeDocument/2006/relationships/externalLink" Target="externalLinks/externalLink23.xml"/><Relationship Id="rId62" Type="http://schemas.openxmlformats.org/officeDocument/2006/relationships/externalLink" Target="externalLinks/externalLink3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1</xdr:col>
      <xdr:colOff>285750</xdr:colOff>
      <xdr:row>25</xdr:row>
      <xdr:rowOff>0</xdr:rowOff>
    </xdr:to>
    <xdr:pic>
      <xdr:nvPicPr>
        <xdr:cNvPr id="2" name="cmdCreatePrintedForm" descr="Создание печатной формы" hidden="1">
          <a:extLst>
            <a:ext uri="{FF2B5EF4-FFF2-40B4-BE49-F238E27FC236}">
              <a16:creationId xmlns="" xmlns:a16="http://schemas.microsoft.com/office/drawing/2014/main" id="{00000000-0008-0000-01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31750</xdr:rowOff>
    </xdr:to>
    <xdr:grpSp>
      <xdr:nvGrpSpPr>
        <xdr:cNvPr id="3" name="shCalendar" hidden="1">
          <a:extLst>
            <a:ext uri="{FF2B5EF4-FFF2-40B4-BE49-F238E27FC236}">
              <a16:creationId xmlns="" xmlns:a16="http://schemas.microsoft.com/office/drawing/2014/main" id="{00000000-0008-0000-0200-000003000000}"/>
            </a:ext>
          </a:extLst>
        </xdr:cNvPr>
        <xdr:cNvGrpSpPr>
          <a:grpSpLocks/>
        </xdr:cNvGrpSpPr>
      </xdr:nvGrpSpPr>
      <xdr:grpSpPr bwMode="auto">
        <a:xfrm>
          <a:off x="7981950" y="3886200"/>
          <a:ext cx="190500" cy="193675"/>
          <a:chOff x="13896191" y="1813753"/>
          <a:chExt cx="211023" cy="178845"/>
        </a:xfrm>
      </xdr:grpSpPr>
      <xdr:sp macro="" textlink="">
        <xdr:nvSpPr>
          <xdr:cNvPr id="4" name="shCalendar_bck" hidden="1">
            <a:extLst>
              <a:ext uri="{FF2B5EF4-FFF2-40B4-BE49-F238E27FC236}">
                <a16:creationId xmlns="" xmlns:a16="http://schemas.microsoft.com/office/drawing/2014/main" id="{00000000-0008-0000-0200-000004000000}"/>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a:extLst>
              <a:ext uri="{FF2B5EF4-FFF2-40B4-BE49-F238E27FC236}">
                <a16:creationId xmlns="" xmlns:a16="http://schemas.microsoft.com/office/drawing/2014/main" id="{00000000-0008-0000-0200-000005000000}"/>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OTO\&#1060;&#1057;&#1058;%202026\&#1056;&#1044;\2026_&#1060;&#1086;&#1088;&#1074;&#1072;&#1088;&#1076;%20&#1069;&#1085;&#1077;&#1088;&#1075;&#1086;_&#1063;&#1077;&#1083;&#1103;&#1073;&#1080;&#1085;&#1089;&#1082;&#1072;&#1103;%20&#1058;&#1069;&#1062;-1%20(&#1058;&#1043;%2012)%20&#1053;&#1042;_INDEX.STATION.CZ.2026.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6\&#1060;&#1086;&#1088;&#1084;&#1072;%204\&#1060;&#1086;&#1088;&#1074;&#1072;&#1088;&#1076;\&#1060;&#1086;&#1088;&#1074;&#1072;&#1088;&#1076;%20&#1069;&#1085;&#1077;&#1088;&#1075;&#1086;_&#1063;&#1077;&#1083;&#1103;&#1073;&#1080;&#1085;&#1089;&#1082;&#1072;&#1103;%20&#1058;&#1069;&#1062;-2_FORM.4.GEN.2026(v1.0).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OTO\&#1060;&#1057;&#1058;%202026\&#1056;&#1044;\2026_&#1060;&#1086;&#1088;&#1074;&#1072;&#1088;&#1076;%20&#1069;&#1085;&#1077;&#1088;&#1075;&#1086;_&#1063;&#1077;&#1083;&#1103;&#1073;&#1080;&#1085;&#1089;&#1082;&#1072;&#1103;%20&#1058;&#1069;&#1062;-2_INDEX.STATION.CZ.2026.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6\&#1060;&#1086;&#1088;&#1084;&#1072;%204\&#1060;&#1086;&#1088;&#1074;&#1072;&#1088;&#1076;\&#1060;&#1086;&#1088;&#1074;&#1072;&#1088;&#1076;%20&#1069;&#1085;&#1077;&#1088;&#1075;&#1086;_&#1063;&#1077;&#1083;&#1103;&#1073;&#1080;&#1085;&#1089;&#1082;&#1072;&#1103;%20&#1058;&#1069;&#1062;-3%20&#1073;&#1077;&#1079;%20&#1044;&#1055;&#1052;&#1053;&#1042;&#1042;&#1056;_FORM.4.GEN.2026(v1.0).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OTO\&#1060;&#1057;&#1058;%202026\&#1056;&#1044;\2026_&#1060;&#1086;&#1088;&#1074;&#1072;&#1088;&#1076;%20&#1069;&#1085;&#1077;&#1088;&#1075;&#1086;_&#1063;&#1077;&#1083;&#1103;&#1073;&#1080;&#1085;&#1089;&#1082;&#1072;&#1103;%20&#1058;&#1069;&#1062;-3%20&#1073;&#1077;&#1079;%20&#1044;&#1055;&#1052;_&#1053;&#1042;_INDEX.STATION.CZ.2026.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6\&#1060;&#1086;&#1088;&#1084;&#1072;%204\&#1060;&#1086;&#1088;&#1074;&#1072;&#1088;&#1076;\&#1060;&#1086;&#1088;&#1074;&#1072;&#1088;&#1076;%20&#1069;&#1085;&#1077;&#1088;&#1075;&#1086;_&#1063;&#1077;&#1083;&#1103;&#1073;&#1080;&#1085;&#1089;&#1082;&#1072;&#1103;%20&#1058;&#1069;&#1062;-3%20(&#1041;&#1051;%203)%20&#1053;&#1042;_FORM.4.GEN.2026(v1.0).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OTO\&#1060;&#1057;&#1058;%202026\&#1056;&#1044;\2026_&#1060;&#1086;&#1088;&#1074;&#1072;&#1088;&#1076;%20&#1069;&#1085;&#1077;&#1088;&#1075;&#1086;_&#1063;&#1077;&#1083;&#1103;&#1073;&#1080;&#1085;&#1089;&#1082;&#1072;&#1103;%20&#1058;&#1069;&#1062;-3%20(&#1041;&#1051;%203)%20&#1053;&#1042;_INDEX.STATION.CZ.2026.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6\&#1060;&#1086;&#1088;&#1084;&#1072;%204\&#1060;&#1086;&#1088;&#1074;&#1072;&#1088;&#1076;\&#1060;&#1086;&#1088;&#1074;&#1072;&#1088;&#1076;%20&#1069;&#1085;&#1077;&#1088;&#1075;&#1086;_&#1063;&#1077;&#1083;&#1103;&#1073;&#1080;&#1085;&#1089;&#1082;&#1072;&#1103;%20&#1058;&#1069;&#1062;-4%20(&#1041;&#1051;-1)%20&#1053;&#1042;_FORM.4.GEN.2026(v1.0).xlsb"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OTO\&#1060;&#1057;&#1058;%202026\&#1056;&#1044;\2026_&#1060;&#1086;&#1088;&#1074;&#1072;&#1088;&#1076;%20&#1069;&#1085;&#1077;&#1088;&#1075;&#1086;_&#1063;&#1077;&#1083;&#1103;&#1073;&#1080;&#1085;&#1089;&#1082;&#1072;&#1103;%20&#1058;&#1069;&#1062;-4%20(&#1041;&#1051;-1)%20&#1053;&#1042;_INDEX.STATION.CZ.2026.xlsb"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6\&#1060;&#1086;&#1088;&#1084;&#1072;%204\&#1060;&#1086;&#1088;&#1074;&#1072;&#1088;&#1076;\&#1060;&#1086;&#1088;&#1074;&#1072;&#1088;&#1076;%20&#1069;&#1085;&#1077;&#1088;&#1075;&#1086;_&#1063;&#1077;&#1083;&#1103;&#1073;&#1080;&#1085;&#1089;&#1082;&#1072;&#1103;%20&#1058;&#1069;&#1062;-4%20(&#1041;&#1051;-2)%20&#1053;&#1042;_FORM.4.GEN.2026(v1.0).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6\&#1060;&#1086;&#1088;&#1084;&#1072;%204\&#1060;&#1086;&#1088;&#1074;&#1072;&#1088;&#1076;\&#1060;&#1086;&#1088;&#1074;&#1072;&#1088;&#1076;%20&#1069;&#1085;&#1077;&#1088;&#1075;&#1086;_&#1063;&#1077;&#1083;&#1103;&#1073;&#1080;&#1085;&#1089;&#1082;&#1072;&#1103;%20&#1058;&#1069;&#1062;-1%20(&#1058;&#1043;-10,11)%20&#1053;&#1042;_FORM.4.GEN.2026(v1.0).xlsb"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O:\OTO\&#1060;&#1057;&#1058;%202026\&#1056;&#1044;\2026_&#1060;&#1086;&#1088;&#1074;&#1072;&#1088;&#1076;%20&#1069;&#1085;&#1077;&#1088;&#1075;&#1086;_&#1063;&#1077;&#1083;&#1103;&#1073;&#1080;&#1085;&#1089;&#1082;&#1072;&#1103;%20&#1058;&#1069;&#1062;-4%20(&#1041;&#1051;-2)%20&#1053;&#1042;_INDEX.STATION.CZ.2026.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6\&#1060;&#1086;&#1088;&#1084;&#1072;%204\&#1060;&#1086;&#1088;&#1074;&#1072;&#1088;&#1076;\&#1060;&#1086;&#1088;&#1074;&#1072;&#1088;&#1076;%20&#1069;&#1085;&#1077;&#1088;&#1075;&#1086;_&#1063;&#1077;&#1083;&#1103;&#1073;&#1080;&#1085;&#1089;&#1082;&#1072;&#1103;%20&#1058;&#1069;&#1062;-4%20(&#1041;&#1051;-3)%20&#1053;&#1042;_FORM.4.GEN.2026(v1.0).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O:\OTO\&#1060;&#1057;&#1058;%202026\&#1056;&#1044;\2026_&#1060;&#1086;&#1088;&#1074;&#1072;&#1088;&#1076;%20&#1069;&#1085;&#1077;&#1088;&#1075;&#1086;_&#1063;&#1077;&#1083;&#1103;&#1073;&#1080;&#1085;&#1089;&#1082;&#1072;&#1103;%20&#1058;&#1069;&#1062;-4%20(&#1041;&#1051;-3)%20&#1053;&#1042;_INDEX.STATION.CZ.2026.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6\&#1060;&#1086;&#1088;&#1084;&#1072;%204\&#1060;&#1086;&#1088;&#1074;&#1072;&#1088;&#1076;\&#1060;&#1086;&#1088;&#1074;&#1072;&#1088;&#1076;%20&#1069;&#1085;&#1077;&#1088;&#1075;&#1086;_&#1058;&#1102;&#1084;&#1077;&#1085;&#1089;&#1082;&#1072;&#1103;%20&#1058;&#1069;&#1062;-1%20&#1073;&#1077;&#1079;%20&#1044;&#1055;&#1052;&#1053;&#1042;&#1042;&#1056;_FORM.4.GEN.2026(v1.0).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O:\OTO\&#1060;&#1057;&#1058;%202026\&#1056;&#1044;\2026_&#1060;&#1086;&#1088;&#1074;&#1072;&#1088;&#1076;%20&#1069;&#1085;&#1077;&#1088;&#1075;&#1086;_&#1058;&#1102;&#1084;&#1077;&#1085;&#1089;&#1082;&#1072;&#1103;%20&#1058;&#1069;&#1062;-1%20&#1073;&#1077;&#1079;%20&#1044;&#1055;&#1052;_&#1053;&#1042;_INDEX.STATION.CZ.2026.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6\&#1060;&#1086;&#1088;&#1084;&#1072;%204\&#1060;&#1086;&#1088;&#1074;&#1072;&#1088;&#1076;\&#1060;&#1086;&#1088;&#1074;&#1072;&#1088;&#1076;%20&#1069;&#1085;&#1077;&#1088;&#1075;&#1086;_&#1058;&#1102;&#1084;&#1077;&#1085;&#1089;&#1082;&#1072;&#1103;%20&#1058;&#1069;&#1062;-1%20&#1041;&#1051;-2_FORM.4.GEN.2026(v1.0).xlsb"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O:\OTO\&#1060;&#1057;&#1058;%202026\&#1056;&#1044;\2026_&#1060;&#1086;&#1088;&#1074;&#1072;&#1088;&#1076;%20&#1069;&#1085;&#1077;&#1088;&#1075;&#1086;_&#1058;&#1102;&#1084;&#1077;&#1085;&#1089;&#1082;&#1072;&#1103;%20&#1058;&#1069;&#1062;-1%20&#1041;&#1051;-2%20&#1053;&#1042;_INDEX.STATION.CZ.2026.xlsb"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6\&#1060;&#1086;&#1088;&#1084;&#1072;%204\&#1060;&#1086;&#1088;&#1074;&#1072;&#1088;&#1076;\&#1060;&#1086;&#1088;&#1074;&#1072;&#1088;&#1076;%20&#1069;&#1085;&#1077;&#1088;&#1075;&#1086;_&#1058;&#1102;&#1084;&#1077;&#1085;&#1089;&#1082;&#1072;&#1103;%20&#1058;&#1069;&#1062;-2_FORM.4.GEN.2026(v1.0).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O:\OTO\&#1060;&#1057;&#1058;%202026\&#1056;&#1044;\2026_&#1060;&#1086;&#1088;&#1074;&#1072;&#1088;&#1076;%20&#1069;&#1085;&#1077;&#1088;&#1075;&#1086;_&#1058;&#1102;&#1084;&#1077;&#1085;&#1089;&#1082;&#1072;&#1103;%20&#1058;&#1069;&#1062;-2_INDEX.STATION.CZ.2026.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6\&#1060;&#1086;&#1088;&#1084;&#1072;%204\&#1060;&#1086;&#1088;&#1074;&#1072;&#1088;&#1076;\&#1060;&#1086;&#1088;&#1074;&#1072;&#1088;&#1076;%20&#1069;&#1085;&#1077;&#1088;&#1075;&#1086;_&#1053;&#1103;&#1075;&#1072;&#1085;&#1089;&#1082;&#1072;&#1103;%20&#1043;&#1056;&#1069;&#1057;%20&#1041;&#1051;-1%20&#1053;&#1042;_FORM.4.GEN.2026(v1.0).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OTO\&#1060;&#1057;&#1058;%202026\&#1056;&#1044;\2026_&#1060;&#1086;&#1088;&#1074;&#1072;&#1088;&#1076;%20&#1069;&#1085;&#1077;&#1088;&#1075;&#1086;_&#1063;&#1077;&#1083;&#1103;&#1073;&#1080;&#1085;&#1089;&#1082;&#1072;&#1103;%20&#1058;&#1069;&#1062;-1%20(&#1058;&#1043;%2010,11)%20&#1053;&#1042;_INDEX.STATION.CZ.2026.xlsb"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O:\OTO\&#1060;&#1057;&#1058;%202026\&#1056;&#1044;\2026_&#1060;&#1086;&#1088;&#1074;&#1072;&#1088;&#1076;%20&#1069;&#1085;&#1077;&#1088;&#1075;&#1086;_&#1053;&#1103;&#1075;&#1072;&#1085;&#1089;&#1082;&#1072;&#1103;%20&#1043;&#1056;&#1069;&#1057;%20&#1041;&#1051;-1%20&#1053;&#1042;_INDEX.STATION.CZ.2026.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6\&#1060;&#1086;&#1088;&#1084;&#1072;%204\&#1060;&#1086;&#1088;&#1074;&#1072;&#1088;&#1076;\&#1060;&#1086;&#1088;&#1074;&#1072;&#1088;&#1076;%20&#1069;&#1085;&#1077;&#1088;&#1075;&#1086;_&#1053;&#1103;&#1075;&#1072;&#1085;&#1089;&#1082;&#1072;&#1103;%20&#1043;&#1056;&#1069;&#1057;%20&#1041;&#1051;-2%20&#1053;&#1042;_FORM.4.GEN.2026(v1.0).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O:\OTO\&#1060;&#1057;&#1058;%202026\&#1056;&#1044;\2026_&#1060;&#1086;&#1088;&#1074;&#1072;&#1088;&#1076;%20&#1069;&#1085;&#1077;&#1088;&#1075;&#1086;_&#1053;&#1103;&#1075;&#1072;&#1085;&#1089;&#1082;&#1072;&#1103;%20&#1043;&#1056;&#1069;&#1057;%20&#1041;&#1051;-2%20&#1053;&#1042;_INDEX.STATION.CZ.2026.xlsb"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O:\OTO\&#1041;&#1040;&#1047;&#1040;%20&#1044;&#1040;&#1053;&#1053;&#1067;&#1061;\&#1055;&#1088;&#1086;&#1080;&#1079;&#1074;&#1086;&#1076;&#1089;&#1090;&#1074;&#1086;\2026\&#1060;&#1086;&#1088;&#1084;&#1072;%204\&#1060;&#1086;&#1088;&#1074;&#1072;&#1088;&#1076;\&#1060;&#1086;&#1088;&#1074;&#1072;&#1088;&#1076;%20&#1069;&#1085;&#1077;&#1088;&#1075;&#1086;_&#1053;&#1103;&#1075;&#1072;&#1085;&#1089;&#1082;&#1072;&#1103;%20&#1043;&#1056;&#1069;&#1057;%20&#1041;&#1051;-3%20&#1044;&#1055;&#1052;_FORM.4.GEN.2026(v1.0).xlsb"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O:\OTO\&#1060;&#1057;&#1058;%202026\&#1056;&#1044;\2026_&#1060;&#1086;&#1088;&#1074;&#1072;&#1088;&#1076;%20&#1069;&#1085;&#1077;&#1088;&#1075;&#1086;_&#1053;&#1103;&#1075;&#1072;&#1085;&#1089;&#1082;&#1072;&#1103;%20&#1043;&#1056;&#1069;&#1057;%20&#1041;&#1051;-3%20&#1044;&#1055;&#1052;_INDEX.STATION.CZ.2026.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OTO\&#1041;&#1040;&#1047;&#1040;%20&#1044;&#1040;&#1053;&#1053;&#1067;&#1061;\&#1058;&#1086;&#1087;&#1083;&#1080;&#1074;&#1086;\&#1056;&#1072;&#1089;&#1095;&#1077;&#1090;%20&#1079;&#1072;&#1090;&#1088;&#1072;&#1090;%20&#1085;&#1072;%20&#1090;&#1086;&#1087;&#1083;&#1080;&#1074;&#1086;\&#1056;&#1072;&#1089;&#1095;&#1077;&#1090;%20&#1079;&#1072;&#1090;&#1088;&#1072;&#1090;%20&#1085;&#1072;%20&#1090;&#1086;&#1087;&#1083;&#1080;&#1074;&#1086;_2024%20&#1075;&#1086;&#107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OTO\&#1064;&#1072;&#1073;&#1083;&#1086;&#1085;&#1099;%20&#1076;&#1083;&#1103;%20%20&#1060;&#1057;&#1058;_&#1056;&#1069;&#1050;&#1086;&#1074;\&#1056;&#1072;&#1089;&#1082;&#1088;&#1099;&#1090;&#1080;&#1077;%20&#1080;&#1085;&#1092;&#1086;&#1088;&#1084;&#1072;&#1094;&#1080;&#1080;\&#1053;&#1072;%20&#1089;&#1072;&#1081;&#1090;%20&#1060;&#1086;&#1088;&#1090;&#1091;&#1084;\&#1058;&#1072;&#1088;&#1080;&#1092;&#1099;%20&#1085;&#1072;%20&#1069;&#1069;%20&#1080;%20&#1069;&#1052;\2024\&#1048;&#1085;&#1092;&#1086;&#1088;&#1084;&#1072;&#1094;&#1080;&#1103;%20&#1086;%20&#1090;&#1072;&#1088;&#1080;&#1092;&#1072;&#1093;%20&#1085;&#1072;%20&#1087;&#1086;&#1089;&#1090;&#1072;&#1074;&#1082;&#1091;%20&#1101;&#1083;&#1077;&#1082;&#1090;&#1088;&#1080;&#1095;&#1077;&#1089;&#1082;&#1086;&#1081;%20&#1101;&#1085;&#1077;&#1088;&#1075;&#1080;&#1080;%20(&#1084;&#1086;&#1097;&#1085;&#1086;&#1089;&#1090;&#1080;)%20&#1085;&#1072;%202024%20&#1075;&#1086;&#10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OTO\&#1064;&#1072;&#1073;&#1083;&#1086;&#1085;&#1099;%20&#1076;&#1083;&#1103;%20%20&#1060;&#1057;&#1058;_&#1056;&#1069;&#1050;&#1086;&#1074;\&#1056;&#1072;&#1089;&#1082;&#1088;&#1099;&#1090;&#1080;&#1077;%20&#1080;&#1085;&#1092;&#1086;&#1088;&#1084;&#1072;&#1094;&#1080;&#1080;\&#1053;&#1072;%20&#1089;&#1072;&#1081;&#1090;%20&#1060;&#1086;&#1088;&#1090;&#1091;&#1084;\&#1058;&#1072;&#1088;&#1080;&#1092;&#1099;%20&#1085;&#1072;%20&#1069;&#1069;%20&#1080;%20&#1069;&#1052;\2025\&#1048;&#1085;&#1092;&#1086;&#1088;&#1084;&#1072;&#1094;&#1080;&#1103;%20&#1086;%20&#1090;&#1072;&#1088;&#1080;&#1092;&#1072;&#1093;%20&#1085;&#1072;%20&#1087;&#1086;&#1089;&#1090;&#1072;&#1074;&#1082;&#1091;%20&#1101;&#1083;&#1077;&#1082;&#1090;&#1088;&#1080;&#1095;&#1077;&#1089;&#1082;&#1086;&#1081;%20&#1101;&#1085;&#1077;&#1088;&#1075;&#1080;&#1080;%20(&#1084;&#1086;&#1097;&#1085;&#1086;&#1089;&#1090;&#1080;)%20&#1085;&#1072;%202025%20&#1075;&#1086;&#107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OTO\&#1064;&#1072;&#1073;&#1083;&#1086;&#1085;&#1099;%20&#1076;&#1083;&#1103;%20%20&#1060;&#1057;&#1058;_&#1056;&#1069;&#1050;&#1086;&#1074;\&#1056;&#1072;&#1089;&#1082;&#1088;&#1099;&#1090;&#1080;&#1077;%20&#1080;&#1085;&#1092;&#1086;&#1088;&#1084;&#1072;&#1094;&#1080;&#1080;\&#1053;&#1072;%20&#1089;&#1072;&#1081;&#1090;%20&#1060;&#1086;&#1088;&#1090;&#1091;&#1084;\&#1058;&#1072;&#1088;&#1080;&#1092;&#1099;%20&#1085;&#1072;%20&#1058;&#1069;%20&#1080;%20&#1058;&#1053;\&#1048;&#1085;&#1092;&#1086;&#1088;&#1084;&#1072;&#1094;&#1080;&#1103;%20&#1086;%20&#1090;&#1072;&#1088;&#1080;&#1092;&#1072;&#1093;%20&#1074;%20&#1089;&#1092;&#1077;&#1088;&#1077;%20&#1090;&#1077;&#1087;&#1083;&#1086;&#1089;&#1085;&#1072;&#1073;&#1078;&#1077;&#1085;&#1080;&#1103;_202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OTO\&#1064;&#1072;&#1073;&#1083;&#1086;&#1085;&#1099;%20&#1076;&#1083;&#1103;%20%20&#1060;&#1057;&#1058;_&#1056;&#1069;&#1050;&#1086;&#1074;\&#1056;&#1072;&#1089;&#1082;&#1088;&#1099;&#1090;&#1080;&#1077;%20&#1080;&#1085;&#1092;&#1086;&#1088;&#1084;&#1072;&#1094;&#1080;&#1080;\&#1053;&#1072;%20&#1089;&#1072;&#1081;&#1090;%20&#1060;&#1086;&#1088;&#1090;&#1091;&#1084;\&#1058;&#1072;&#1088;&#1080;&#1092;&#1099;%20&#1085;&#1072;%20&#1058;&#1069;%20&#1080;%20&#1058;&#1053;\&#1048;&#1085;&#1092;&#1086;&#1088;&#1084;&#1072;&#1094;&#1080;&#1103;%20&#1086;%20&#1090;&#1072;&#1088;&#1080;&#1092;&#1072;&#1093;%20&#1074;%20&#1089;&#1092;&#1077;&#1088;&#1077;%20&#1090;&#1077;&#1087;&#1083;&#1086;&#1089;&#1085;&#1072;&#1073;&#1078;&#1077;&#1085;&#1080;&#1103;%20&#1074;%20&#1090;.&#1095;.%20&#1085;&#1077;&#1088;&#1077;&#1075;&#1091;&#1083;&#1080;&#1088;&#1091;&#1077;&#1084;&#1099;&#1077;%20&#1094;&#1077;&#1085;&#1099;_202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OTO\&#1058;&#1072;&#1088;&#1080;&#1092;&#1099;%202026%20&#1075;&#1086;&#1076;%20&#1044;&#1054;&#1050;&#1059;&#1052;&#1045;&#1053;&#1058;&#1067;\&#1056;&#1072;&#1089;&#1095;&#1077;&#1090;%20&#1087;&#1086;%20&#1052;&#1059;_&#1058;&#1050;%20202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L11">
            <v>26.899999999999995</v>
          </cell>
        </row>
        <row r="12">
          <cell r="L12">
            <v>22.754948583375999</v>
          </cell>
        </row>
        <row r="13">
          <cell r="L13">
            <v>186.24599999999998</v>
          </cell>
        </row>
        <row r="15">
          <cell r="L15">
            <v>149.89299999999997</v>
          </cell>
        </row>
        <row r="16">
          <cell r="L16">
            <v>501.55799999999999</v>
          </cell>
        </row>
        <row r="17">
          <cell r="L17">
            <v>501.55799999999999</v>
          </cell>
        </row>
        <row r="20">
          <cell r="L20">
            <v>1187.7706842698126</v>
          </cell>
        </row>
        <row r="31">
          <cell r="L31">
            <v>677068.78906050092</v>
          </cell>
        </row>
        <row r="32">
          <cell r="L32">
            <v>177694.98849835698</v>
          </cell>
        </row>
        <row r="33">
          <cell r="L33">
            <v>499373.80056214391</v>
          </cell>
        </row>
        <row r="43">
          <cell r="J43">
            <v>178038.51117725499</v>
          </cell>
          <cell r="K43">
            <v>0</v>
          </cell>
          <cell r="L43">
            <v>178038.51117725499</v>
          </cell>
        </row>
      </sheetData>
      <sheetData sheetId="7"/>
      <sheetData sheetId="8">
        <row r="170">
          <cell r="G170">
            <v>1185.4788982698126</v>
          </cell>
        </row>
      </sheetData>
      <sheetData sheetId="9"/>
      <sheetData sheetId="10"/>
      <sheetData sheetId="11"/>
      <sheetData sheetId="12"/>
      <sheetData sheetId="13">
        <row r="24">
          <cell r="M24">
            <v>181.1</v>
          </cell>
        </row>
        <row r="28">
          <cell r="M28">
            <v>152.10000000000002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Ф4"/>
      <sheetName val="Ф5.1"/>
      <sheetName val="Ф5.2"/>
      <sheetName val="Ф5.3"/>
      <sheetName val="Двусторонние договоры"/>
      <sheetName val="Сравнение"/>
      <sheetName val="Комментарии"/>
      <sheetName val="Проверка"/>
      <sheetName val="modList00"/>
      <sheetName val="modReestr"/>
      <sheetName val="AllSheetsInThisWorkbook"/>
      <sheetName val="TEHSHEET"/>
      <sheetName val="et_union"/>
      <sheetName val="modHTTP"/>
      <sheetName val="modfrmReestr"/>
      <sheetName val="modfrmRegion"/>
      <sheetName val="modfrmAuthorization"/>
      <sheetName val="modfrmDateChoose"/>
      <sheetName val="modInstruction"/>
      <sheetName val="modUpdTemplMain"/>
      <sheetName val="modfrmCheckUpdates"/>
      <sheetName val="modfrmFindEGRUL"/>
      <sheetName val="modClassifierValidate"/>
      <sheetName val="modHyp"/>
      <sheetName val="modProv"/>
      <sheetName val="modList01"/>
      <sheetName val="modList22"/>
      <sheetName val="modList04"/>
      <sheetName val="modListComs"/>
      <sheetName val="REESTR_STATION"/>
      <sheetName val="REESTR_GTP"/>
      <sheetName val="REESTR_EGRUL"/>
    </sheetNames>
    <sheetDataSet>
      <sheetData sheetId="0"/>
      <sheetData sheetId="1"/>
      <sheetData sheetId="2"/>
      <sheetData sheetId="3"/>
      <sheetData sheetId="4">
        <row r="11">
          <cell r="J11">
            <v>320</v>
          </cell>
        </row>
        <row r="12">
          <cell r="J12">
            <v>320</v>
          </cell>
        </row>
        <row r="14">
          <cell r="J14">
            <v>24.636581262939963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320</v>
          </cell>
          <cell r="L11">
            <v>320</v>
          </cell>
        </row>
        <row r="12">
          <cell r="I12">
            <v>297.27243130226998</v>
          </cell>
          <cell r="L12">
            <v>296.8473883661888</v>
          </cell>
        </row>
        <row r="13">
          <cell r="I13">
            <v>2104.9998999999998</v>
          </cell>
          <cell r="L13">
            <v>1329.8399999999997</v>
          </cell>
        </row>
        <row r="15">
          <cell r="I15">
            <v>1905.9998999999998</v>
          </cell>
          <cell r="L15">
            <v>1127.4839999999999</v>
          </cell>
        </row>
        <row r="16">
          <cell r="I16">
            <v>2009.5418</v>
          </cell>
          <cell r="L16">
            <v>2284.5559395833325</v>
          </cell>
        </row>
        <row r="17">
          <cell r="I17">
            <v>1999.329</v>
          </cell>
          <cell r="L17">
            <v>2277.1469395833324</v>
          </cell>
        </row>
        <row r="20">
          <cell r="L20">
            <v>1216.8042482925771</v>
          </cell>
        </row>
        <row r="21">
          <cell r="L21">
            <v>440515.32878258557</v>
          </cell>
        </row>
        <row r="31">
          <cell r="I31">
            <v>3797828.6089156689</v>
          </cell>
          <cell r="L31">
            <v>3535749.9672868624</v>
          </cell>
        </row>
        <row r="32">
          <cell r="I32">
            <v>2067906.0321255096</v>
          </cell>
          <cell r="L32">
            <v>1358645.0212788531</v>
          </cell>
        </row>
        <row r="33">
          <cell r="I33">
            <v>1729922.5767901593</v>
          </cell>
          <cell r="L33">
            <v>2177104.9460080094</v>
          </cell>
        </row>
        <row r="43">
          <cell r="G43">
            <v>2089126.4223752881</v>
          </cell>
          <cell r="H43">
            <v>1496758.8626701641</v>
          </cell>
          <cell r="I43">
            <v>3585885.2850454524</v>
          </cell>
          <cell r="J43">
            <v>1371927.321081908</v>
          </cell>
          <cell r="K43">
            <v>1569189.8986126024</v>
          </cell>
          <cell r="L43">
            <v>2941117.2196945101</v>
          </cell>
        </row>
      </sheetData>
      <sheetData sheetId="7"/>
      <sheetData sheetId="8">
        <row r="170">
          <cell r="G170">
            <v>1205.0237708728932</v>
          </cell>
        </row>
      </sheetData>
      <sheetData sheetId="9">
        <row r="170">
          <cell r="G170">
            <v>1084.945509244523</v>
          </cell>
        </row>
      </sheetData>
      <sheetData sheetId="10">
        <row r="181">
          <cell r="G181">
            <v>903.60719206159081</v>
          </cell>
        </row>
      </sheetData>
      <sheetData sheetId="11"/>
      <sheetData sheetId="12"/>
      <sheetData sheetId="13">
        <row r="24">
          <cell r="L24">
            <v>214.39999999999998</v>
          </cell>
          <cell r="M24">
            <v>214.39999999999995</v>
          </cell>
        </row>
        <row r="28">
          <cell r="L28">
            <v>170.6</v>
          </cell>
          <cell r="M28">
            <v>170.6</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Ф4"/>
      <sheetName val="Ф5.1"/>
      <sheetName val="Ф5.2"/>
      <sheetName val="Ф5.3"/>
      <sheetName val="Двусторонние договоры"/>
      <sheetName val="Сравнение"/>
      <sheetName val="Комментарии"/>
      <sheetName val="Проверка"/>
      <sheetName val="modList00"/>
      <sheetName val="modReestr"/>
      <sheetName val="AllSheetsInThisWorkbook"/>
      <sheetName val="TEHSHEET"/>
      <sheetName val="et_union"/>
      <sheetName val="modHTTP"/>
      <sheetName val="modfrmReestr"/>
      <sheetName val="modfrmRegion"/>
      <sheetName val="modfrmAuthorization"/>
      <sheetName val="modfrmDateChoose"/>
      <sheetName val="modInstruction"/>
      <sheetName val="modUpdTemplMain"/>
      <sheetName val="modfrmCheckUpdates"/>
      <sheetName val="modfrmFindEGRUL"/>
      <sheetName val="modClassifierValidate"/>
      <sheetName val="modHyp"/>
      <sheetName val="modProv"/>
      <sheetName val="modList01"/>
      <sheetName val="modList22"/>
      <sheetName val="modList04"/>
      <sheetName val="modListComs"/>
      <sheetName val="REESTR_STATION"/>
      <sheetName val="REESTR_GTP"/>
      <sheetName val="REESTR_EGRUL"/>
    </sheetNames>
    <sheetDataSet>
      <sheetData sheetId="0"/>
      <sheetData sheetId="1"/>
      <sheetData sheetId="2"/>
      <sheetData sheetId="3"/>
      <sheetData sheetId="4">
        <row r="11">
          <cell r="J11">
            <v>360</v>
          </cell>
        </row>
        <row r="12">
          <cell r="J12">
            <v>358.53</v>
          </cell>
        </row>
        <row r="14">
          <cell r="J14">
            <v>25.027808468705175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360</v>
          </cell>
          <cell r="L11">
            <v>360</v>
          </cell>
        </row>
        <row r="12">
          <cell r="I12">
            <v>333.68844065231787</v>
          </cell>
          <cell r="L12">
            <v>333.08582563348796</v>
          </cell>
        </row>
        <row r="13">
          <cell r="I13">
            <v>2347.8380000000002</v>
          </cell>
          <cell r="L13">
            <v>2053.9795575324874</v>
          </cell>
        </row>
        <row r="15">
          <cell r="I15">
            <v>2130.4051000000004</v>
          </cell>
          <cell r="L15">
            <v>1818.3112518959713</v>
          </cell>
        </row>
        <row r="16">
          <cell r="I16">
            <v>2224.5034999999998</v>
          </cell>
          <cell r="L16">
            <v>2241.4122805833335</v>
          </cell>
        </row>
        <row r="17">
          <cell r="I17">
            <v>2203.9173999999998</v>
          </cell>
          <cell r="L17">
            <v>2219.9929472500003</v>
          </cell>
        </row>
        <row r="20">
          <cell r="L20">
            <v>1327.4821459157151</v>
          </cell>
        </row>
        <row r="21">
          <cell r="L21">
            <v>337134.23822385271</v>
          </cell>
        </row>
        <row r="31">
          <cell r="I31">
            <v>4385676.1448534969</v>
          </cell>
          <cell r="L31">
            <v>4465865.9764592014</v>
          </cell>
        </row>
        <row r="32">
          <cell r="I32">
            <v>2526700.9224318289</v>
          </cell>
          <cell r="L32">
            <v>2392355.1479646368</v>
          </cell>
        </row>
        <row r="33">
          <cell r="I33">
            <v>1858975.222421668</v>
          </cell>
          <cell r="L33">
            <v>2073510.8284945646</v>
          </cell>
        </row>
        <row r="43">
          <cell r="G43">
            <v>2550419.7209543884</v>
          </cell>
          <cell r="H43">
            <v>1284409.7443667247</v>
          </cell>
          <cell r="I43">
            <v>3834829.4653211134</v>
          </cell>
          <cell r="J43">
            <v>2413775.7226095544</v>
          </cell>
          <cell r="K43">
            <v>1347535.6330573079</v>
          </cell>
          <cell r="L43">
            <v>3761311.3556668623</v>
          </cell>
        </row>
      </sheetData>
      <sheetData sheetId="7"/>
      <sheetData sheetId="8">
        <row r="170">
          <cell r="G170">
            <v>1315.7016684960313</v>
          </cell>
        </row>
      </sheetData>
      <sheetData sheetId="9">
        <row r="170">
          <cell r="G170">
            <v>1186.0189981857577</v>
          </cell>
        </row>
      </sheetData>
      <sheetData sheetId="10">
        <row r="170">
          <cell r="G170">
            <v>911.94200434027482</v>
          </cell>
        </row>
      </sheetData>
      <sheetData sheetId="11"/>
      <sheetData sheetId="12"/>
      <sheetData sheetId="13">
        <row r="24">
          <cell r="L24">
            <v>234.8</v>
          </cell>
          <cell r="M24">
            <v>234.79999999999998</v>
          </cell>
        </row>
        <row r="28">
          <cell r="L28">
            <v>166</v>
          </cell>
          <cell r="M28">
            <v>166</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Ф4"/>
      <sheetName val="Ф5.1"/>
      <sheetName val="Ф5.2"/>
      <sheetName val="Ф5.3"/>
      <sheetName val="Двусторонние договоры"/>
      <sheetName val="Сравнение"/>
      <sheetName val="Комментарии"/>
      <sheetName val="Проверка"/>
      <sheetName val="modList00"/>
      <sheetName val="modReestr"/>
      <sheetName val="AllSheetsInThisWorkbook"/>
      <sheetName val="TEHSHEET"/>
      <sheetName val="et_union"/>
      <sheetName val="modHTTP"/>
      <sheetName val="modfrmReestr"/>
      <sheetName val="modfrmRegion"/>
      <sheetName val="modfrmAuthorization"/>
      <sheetName val="modfrmDateChoose"/>
      <sheetName val="modInstruction"/>
      <sheetName val="modUpdTemplMain"/>
      <sheetName val="modfrmCheckUpdates"/>
      <sheetName val="modfrmFindEGRUL"/>
      <sheetName val="modClassifierValidate"/>
      <sheetName val="modHyp"/>
      <sheetName val="modProv"/>
      <sheetName val="modList01"/>
      <sheetName val="modList22"/>
      <sheetName val="modList04"/>
      <sheetName val="modListComs"/>
      <sheetName val="REESTR_STATION"/>
      <sheetName val="REESTR_GTP"/>
      <sheetName val="REESTR_EGRUL"/>
    </sheetNames>
    <sheetDataSet>
      <sheetData sheetId="0"/>
      <sheetData sheetId="1"/>
      <sheetData sheetId="2"/>
      <sheetData sheetId="3"/>
      <sheetData sheetId="4">
        <row r="11">
          <cell r="J11">
            <v>233</v>
          </cell>
        </row>
        <row r="12">
          <cell r="J12">
            <v>227.63</v>
          </cell>
        </row>
        <row r="14">
          <cell r="J14">
            <v>5.7977633779264259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233</v>
          </cell>
          <cell r="L11">
            <v>233</v>
          </cell>
        </row>
        <row r="12">
          <cell r="I12">
            <v>227.83960751297002</v>
          </cell>
          <cell r="L12">
            <v>227.12239054018931</v>
          </cell>
        </row>
        <row r="13">
          <cell r="I13">
            <v>1478.8441905711175</v>
          </cell>
          <cell r="L13">
            <v>1622.6456583196918</v>
          </cell>
        </row>
        <row r="15">
          <cell r="I15">
            <v>1433.695412005819</v>
          </cell>
          <cell r="L15">
            <v>1571.2971340502916</v>
          </cell>
        </row>
        <row r="16">
          <cell r="I16">
            <v>363.88066666666668</v>
          </cell>
          <cell r="L16">
            <v>349.73949999999996</v>
          </cell>
        </row>
        <row r="17">
          <cell r="I17">
            <v>363.88066666666668</v>
          </cell>
          <cell r="L17">
            <v>349.73949999999996</v>
          </cell>
        </row>
        <row r="20">
          <cell r="L20">
            <v>1383.3108370615944</v>
          </cell>
        </row>
        <row r="21">
          <cell r="L21">
            <v>193628.63739268773</v>
          </cell>
        </row>
        <row r="31">
          <cell r="I31">
            <v>2069246.2522950284</v>
          </cell>
          <cell r="L31">
            <v>2470139.3063449948</v>
          </cell>
        </row>
        <row r="32">
          <cell r="I32">
            <v>1787144.4582115929</v>
          </cell>
          <cell r="L32">
            <v>2169991.2770019365</v>
          </cell>
        </row>
        <row r="33">
          <cell r="I33">
            <v>282101.79408343555</v>
          </cell>
          <cell r="L33">
            <v>300148.02934305836</v>
          </cell>
        </row>
        <row r="43">
          <cell r="G43">
            <v>1790100.8270402642</v>
          </cell>
          <cell r="H43">
            <v>506114.02768819692</v>
          </cell>
          <cell r="I43">
            <v>2296214.8547284612</v>
          </cell>
          <cell r="J43">
            <v>2173592.353775593</v>
          </cell>
          <cell r="K43">
            <v>527728.78802000079</v>
          </cell>
          <cell r="L43">
            <v>2701321.1417955938</v>
          </cell>
        </row>
      </sheetData>
      <sheetData sheetId="7"/>
      <sheetData sheetId="8">
        <row r="170">
          <cell r="G170">
            <v>1381.0190510615944</v>
          </cell>
        </row>
      </sheetData>
      <sheetData sheetId="9">
        <row r="170">
          <cell r="G170">
            <v>1246.5300811078687</v>
          </cell>
        </row>
      </sheetData>
      <sheetData sheetId="10">
        <row r="170">
          <cell r="G170">
            <v>994.13797257595286</v>
          </cell>
        </row>
      </sheetData>
      <sheetData sheetId="11"/>
      <sheetData sheetId="12"/>
      <sheetData sheetId="13">
        <row r="24">
          <cell r="L24">
            <v>247.1</v>
          </cell>
          <cell r="M24">
            <v>247.1</v>
          </cell>
        </row>
        <row r="28">
          <cell r="L28">
            <v>154</v>
          </cell>
          <cell r="M28">
            <v>154</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Ф4"/>
      <sheetName val="Ф5.1"/>
      <sheetName val="Ф5.2"/>
      <sheetName val="Ф5.3"/>
      <sheetName val="Двусторонние договоры"/>
      <sheetName val="Сравнение"/>
      <sheetName val="Комментарии"/>
      <sheetName val="Проверка"/>
      <sheetName val="modList00"/>
      <sheetName val="modReestr"/>
      <sheetName val="AllSheetsInThisWorkbook"/>
      <sheetName val="TEHSHEET"/>
      <sheetName val="et_union"/>
      <sheetName val="modHTTP"/>
      <sheetName val="modfrmReestr"/>
      <sheetName val="modfrmRegion"/>
      <sheetName val="modfrmAuthorization"/>
      <sheetName val="modfrmDateChoose"/>
      <sheetName val="modInstruction"/>
      <sheetName val="modUpdTemplMain"/>
      <sheetName val="modfrmCheckUpdates"/>
      <sheetName val="modfrmFindEGRUL"/>
      <sheetName val="modClassifierValidate"/>
      <sheetName val="modHyp"/>
      <sheetName val="modProv"/>
      <sheetName val="modList01"/>
      <sheetName val="modList22"/>
      <sheetName val="modList04"/>
      <sheetName val="modListComs"/>
      <sheetName val="REESTR_STATION"/>
      <sheetName val="REESTR_GTP"/>
      <sheetName val="REESTR_EGRUL"/>
    </sheetNames>
    <sheetDataSet>
      <sheetData sheetId="0"/>
      <sheetData sheetId="1"/>
      <sheetData sheetId="2"/>
      <sheetData sheetId="3"/>
      <sheetData sheetId="4">
        <row r="11">
          <cell r="J11">
            <v>247</v>
          </cell>
        </row>
        <row r="12">
          <cell r="J12">
            <v>246.79500000000002</v>
          </cell>
        </row>
        <row r="14">
          <cell r="J14">
            <v>6.2577975692785461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247</v>
          </cell>
          <cell r="L11">
            <v>247</v>
          </cell>
        </row>
        <row r="12">
          <cell r="I12">
            <v>237.78770909090909</v>
          </cell>
          <cell r="L12">
            <v>236.41306619259453</v>
          </cell>
        </row>
        <row r="13">
          <cell r="I13">
            <v>1476.4188719900199</v>
          </cell>
          <cell r="L13">
            <v>1822.9924415221385</v>
          </cell>
        </row>
        <row r="15">
          <cell r="I15">
            <v>1402.6140190685369</v>
          </cell>
          <cell r="L15">
            <v>1730.3209671999455</v>
          </cell>
        </row>
        <row r="16">
          <cell r="I16">
            <v>386.90009341087779</v>
          </cell>
          <cell r="L16">
            <v>569.74209074875046</v>
          </cell>
        </row>
        <row r="17">
          <cell r="I17">
            <v>385.75292674421109</v>
          </cell>
          <cell r="L17">
            <v>568.49692408208375</v>
          </cell>
        </row>
        <row r="20">
          <cell r="L20">
            <v>1479.5431753247196</v>
          </cell>
        </row>
        <row r="21">
          <cell r="L21">
            <v>281526.90428000002</v>
          </cell>
        </row>
        <row r="31">
          <cell r="I31">
            <v>2241913.5607620259</v>
          </cell>
          <cell r="L31">
            <v>3161195.6231962848</v>
          </cell>
        </row>
        <row r="32">
          <cell r="I32">
            <v>1870625.1668571797</v>
          </cell>
          <cell r="L32">
            <v>2556119.0527738123</v>
          </cell>
        </row>
        <row r="33">
          <cell r="I33">
            <v>371288.39390484616</v>
          </cell>
          <cell r="L33">
            <v>605076.57042247243</v>
          </cell>
        </row>
        <row r="43">
          <cell r="G43">
            <v>1873517.4439265679</v>
          </cell>
          <cell r="H43">
            <v>767995.84263323341</v>
          </cell>
          <cell r="I43">
            <v>2641513.2865598015</v>
          </cell>
          <cell r="J43">
            <v>2560084.5781419473</v>
          </cell>
          <cell r="K43">
            <v>798679.66387852642</v>
          </cell>
          <cell r="L43">
            <v>3358764.2420204738</v>
          </cell>
        </row>
      </sheetData>
      <sheetData sheetId="7"/>
      <sheetData sheetId="8">
        <row r="170">
          <cell r="G170">
            <v>1477.2513893247199</v>
          </cell>
        </row>
      </sheetData>
      <sheetData sheetId="9">
        <row r="170">
          <cell r="G170">
            <v>1333.6706616546187</v>
          </cell>
        </row>
      </sheetData>
      <sheetData sheetId="10">
        <row r="170">
          <cell r="G170">
            <v>1096.1556853310055</v>
          </cell>
        </row>
      </sheetData>
      <sheetData sheetId="11"/>
      <sheetData sheetId="12"/>
      <sheetData sheetId="13">
        <row r="24">
          <cell r="L24">
            <v>221.40000000000003</v>
          </cell>
          <cell r="M24">
            <v>221.4</v>
          </cell>
        </row>
        <row r="28">
          <cell r="L28">
            <v>159.69999999999999</v>
          </cell>
          <cell r="M28">
            <v>159.70000000000002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Ф4"/>
      <sheetName val="Ф5.1"/>
      <sheetName val="Ф5.2"/>
      <sheetName val="Ф5.3"/>
      <sheetName val="Двусторонние договоры"/>
      <sheetName val="Сравнение"/>
      <sheetName val="Комментарии"/>
      <sheetName val="Проверка"/>
      <sheetName val="modList00"/>
      <sheetName val="modReestr"/>
      <sheetName val="AllSheetsInThisWorkbook"/>
      <sheetName val="TEHSHEET"/>
      <sheetName val="et_union"/>
      <sheetName val="modHTTP"/>
      <sheetName val="modfrmReestr"/>
      <sheetName val="modfrmRegion"/>
      <sheetName val="modfrmAuthorization"/>
      <sheetName val="modfrmDateChoose"/>
      <sheetName val="modInstruction"/>
      <sheetName val="modUpdTemplMain"/>
      <sheetName val="modfrmCheckUpdates"/>
      <sheetName val="modfrmFindEGRUL"/>
      <sheetName val="modClassifierValidate"/>
      <sheetName val="modHyp"/>
      <sheetName val="modProv"/>
      <sheetName val="modList01"/>
      <sheetName val="modList22"/>
      <sheetName val="modList04"/>
      <sheetName val="modListComs"/>
      <sheetName val="REESTR_STATION"/>
      <sheetName val="REESTR_GTP"/>
      <sheetName val="REESTR_EGRUL"/>
    </sheetNames>
    <sheetDataSet>
      <sheetData sheetId="0"/>
      <sheetData sheetId="1"/>
      <sheetData sheetId="2"/>
      <sheetData sheetId="3"/>
      <sheetData sheetId="4">
        <row r="11">
          <cell r="J11">
            <v>247.5</v>
          </cell>
        </row>
        <row r="12">
          <cell r="J12">
            <v>247.08499999999998</v>
          </cell>
        </row>
        <row r="14">
          <cell r="J14">
            <v>11.434209020146511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Ф4"/>
      <sheetName val="Ф5.1"/>
      <sheetName val="Ф5.2"/>
      <sheetName val="Ф5.3"/>
      <sheetName val="Двусторонние договоры"/>
      <sheetName val="Сравнение"/>
      <sheetName val="Комментарии"/>
      <sheetName val="Проверка"/>
      <sheetName val="modList00"/>
      <sheetName val="modReestr"/>
      <sheetName val="AllSheetsInThisWorkbook"/>
      <sheetName val="TEHSHEET"/>
      <sheetName val="et_union"/>
      <sheetName val="modHTTP"/>
      <sheetName val="modfrmReestr"/>
      <sheetName val="modfrmRegion"/>
      <sheetName val="modfrmAuthorization"/>
      <sheetName val="modfrmDateChoose"/>
      <sheetName val="modInstruction"/>
      <sheetName val="modUpdTemplMain"/>
      <sheetName val="modfrmCheckUpdates"/>
      <sheetName val="modfrmFindEGRUL"/>
      <sheetName val="modClassifierValidate"/>
      <sheetName val="modHyp"/>
      <sheetName val="modProv"/>
      <sheetName val="modList01"/>
      <sheetName val="modList22"/>
      <sheetName val="modList04"/>
      <sheetName val="modListComs"/>
      <sheetName val="REESTR_STATION"/>
      <sheetName val="REESTR_GTP"/>
      <sheetName val="REESTR_EGRUL"/>
    </sheetNames>
    <sheetDataSet>
      <sheetData sheetId="0"/>
      <sheetData sheetId="1"/>
      <sheetData sheetId="2"/>
      <sheetData sheetId="3"/>
      <sheetData sheetId="4">
        <row r="11">
          <cell r="J11">
            <v>83.8</v>
          </cell>
        </row>
        <row r="12">
          <cell r="J12">
            <v>81.08</v>
          </cell>
        </row>
        <row r="14">
          <cell r="J14">
            <v>6.2436034300844048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247.5</v>
          </cell>
          <cell r="L11">
            <v>247.5</v>
          </cell>
        </row>
        <row r="12">
          <cell r="I12">
            <v>237.40969785177754</v>
          </cell>
          <cell r="L12">
            <v>238.88983623124656</v>
          </cell>
        </row>
        <row r="13">
          <cell r="I13">
            <v>1658.9202</v>
          </cell>
          <cell r="L13">
            <v>1432.6668572016276</v>
          </cell>
        </row>
        <row r="15">
          <cell r="I15">
            <v>1570.6650999999999</v>
          </cell>
          <cell r="L15">
            <v>1356.9463544544647</v>
          </cell>
        </row>
        <row r="16">
          <cell r="I16">
            <v>406.53949999999998</v>
          </cell>
          <cell r="L16">
            <v>306.41186051133718</v>
          </cell>
        </row>
        <row r="17">
          <cell r="I17">
            <v>405.24989999999997</v>
          </cell>
          <cell r="L17">
            <v>305.44352717800388</v>
          </cell>
        </row>
        <row r="20">
          <cell r="L20">
            <v>1493.7035428817751</v>
          </cell>
        </row>
        <row r="21">
          <cell r="L21">
            <v>281526.90428000002</v>
          </cell>
        </row>
        <row r="31">
          <cell r="I31">
            <v>2506957.2563589434</v>
          </cell>
          <cell r="L31">
            <v>2352143.9912789199</v>
          </cell>
        </row>
        <row r="32">
          <cell r="I32">
            <v>2113265.030317218</v>
          </cell>
          <cell r="L32">
            <v>2023765.7464912531</v>
          </cell>
        </row>
        <row r="33">
          <cell r="I33">
            <v>393692.22604172537</v>
          </cell>
          <cell r="L33">
            <v>328378.24478766671</v>
          </cell>
        </row>
        <row r="43">
          <cell r="G43">
            <v>2116503.839134654</v>
          </cell>
          <cell r="H43">
            <v>766774.95926112158</v>
          </cell>
          <cell r="I43">
            <v>2883278.7983957757</v>
          </cell>
          <cell r="J43">
            <v>2026875.5771491427</v>
          </cell>
          <cell r="K43">
            <v>807046.99269766838</v>
          </cell>
          <cell r="L43">
            <v>2833922.5698468112</v>
          </cell>
        </row>
      </sheetData>
      <sheetData sheetId="7"/>
      <sheetData sheetId="8">
        <row r="170">
          <cell r="G170">
            <v>1491.4117568817751</v>
          </cell>
        </row>
      </sheetData>
      <sheetData sheetId="9">
        <row r="170">
          <cell r="G170">
            <v>1345.4587042885321</v>
          </cell>
        </row>
      </sheetData>
      <sheetData sheetId="10">
        <row r="170">
          <cell r="G170">
            <v>1105.6971332939286</v>
          </cell>
        </row>
      </sheetData>
      <sheetData sheetId="11"/>
      <sheetData sheetId="12"/>
      <sheetData sheetId="13">
        <row r="24">
          <cell r="L24">
            <v>221.39999999999998</v>
          </cell>
          <cell r="M24">
            <v>221.4</v>
          </cell>
        </row>
        <row r="28">
          <cell r="L28">
            <v>159.69999999999999</v>
          </cell>
          <cell r="M28">
            <v>159.70000000000002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Ф4"/>
      <sheetName val="Ф5.1"/>
      <sheetName val="Ф5.2"/>
      <sheetName val="Ф5.3"/>
      <sheetName val="Двусторонние договоры"/>
      <sheetName val="Сравнение"/>
      <sheetName val="Комментарии"/>
      <sheetName val="Проверка"/>
      <sheetName val="modList00"/>
      <sheetName val="modReestr"/>
      <sheetName val="AllSheetsInThisWorkbook"/>
      <sheetName val="TEHSHEET"/>
      <sheetName val="et_union"/>
      <sheetName val="modHTTP"/>
      <sheetName val="modfrmReestr"/>
      <sheetName val="modfrmRegion"/>
      <sheetName val="modfrmAuthorization"/>
      <sheetName val="modfrmDateChoose"/>
      <sheetName val="modInstruction"/>
      <sheetName val="modUpdTemplMain"/>
      <sheetName val="modfrmCheckUpdates"/>
      <sheetName val="modfrmFindEGRUL"/>
      <sheetName val="modClassifierValidate"/>
      <sheetName val="modHyp"/>
      <sheetName val="modProv"/>
      <sheetName val="modList01"/>
      <sheetName val="modList22"/>
      <sheetName val="modList04"/>
      <sheetName val="modListComs"/>
      <sheetName val="REESTR_STATION"/>
      <sheetName val="REESTR_GTP"/>
      <sheetName val="REESTR_EGRUL"/>
    </sheetNames>
    <sheetDataSet>
      <sheetData sheetId="0"/>
      <sheetData sheetId="1"/>
      <sheetData sheetId="2"/>
      <sheetData sheetId="3"/>
      <sheetData sheetId="4">
        <row r="11">
          <cell r="J11">
            <v>263</v>
          </cell>
        </row>
        <row r="12">
          <cell r="J12">
            <v>257.13499999999999</v>
          </cell>
        </row>
        <row r="14">
          <cell r="J14">
            <v>8.9266379001433336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263</v>
          </cell>
          <cell r="L11">
            <v>263</v>
          </cell>
        </row>
        <row r="12">
          <cell r="I12">
            <v>252.25950150071409</v>
          </cell>
          <cell r="L12">
            <v>254.55571826179249</v>
          </cell>
        </row>
        <row r="13">
          <cell r="I13">
            <v>2110.0001999999999</v>
          </cell>
          <cell r="L13">
            <v>1432.0939667864782</v>
          </cell>
        </row>
        <row r="15">
          <cell r="I15">
            <v>2016.0001999999999</v>
          </cell>
          <cell r="L15">
            <v>1358.3772313687482</v>
          </cell>
        </row>
        <row r="16">
          <cell r="I16">
            <v>454.54455933631868</v>
          </cell>
          <cell r="L16">
            <v>414.87092932324578</v>
          </cell>
        </row>
        <row r="17">
          <cell r="I17">
            <v>454.13639266965203</v>
          </cell>
          <cell r="L17">
            <v>414.41459598991241</v>
          </cell>
        </row>
        <row r="20">
          <cell r="L20">
            <v>1466.9952353160982</v>
          </cell>
        </row>
        <row r="21">
          <cell r="K21">
            <v>161152.09294532743</v>
          </cell>
        </row>
        <row r="31">
          <cell r="I31">
            <v>3095569.3661348945</v>
          </cell>
          <cell r="L31">
            <v>2426318.2375584319</v>
          </cell>
        </row>
        <row r="32">
          <cell r="I32">
            <v>2663195.8500304511</v>
          </cell>
          <cell r="L32">
            <v>1989619.8162582575</v>
          </cell>
        </row>
        <row r="33">
          <cell r="I33">
            <v>432373.51610444346</v>
          </cell>
          <cell r="L33">
            <v>436698.42130017444</v>
          </cell>
        </row>
        <row r="43">
          <cell r="G43">
            <v>2667352.9674348636</v>
          </cell>
          <cell r="H43">
            <v>466372.6191072854</v>
          </cell>
          <cell r="I43">
            <v>3133725.5865421491</v>
          </cell>
          <cell r="J43">
            <v>1992732.9261798267</v>
          </cell>
          <cell r="K43">
            <v>492266.24122906761</v>
          </cell>
          <cell r="L43">
            <v>2484999.1674088943</v>
          </cell>
        </row>
      </sheetData>
      <sheetData sheetId="7"/>
      <sheetData sheetId="8">
        <row r="170">
          <cell r="G170">
            <v>1464.7034493160986</v>
          </cell>
        </row>
      </sheetData>
      <sheetData sheetId="9">
        <row r="170">
          <cell r="G170">
            <v>1321.0295564605854</v>
          </cell>
        </row>
      </sheetData>
      <sheetData sheetId="10">
        <row r="170">
          <cell r="G170">
            <v>1086.2018523878255</v>
          </cell>
        </row>
      </sheetData>
      <sheetData sheetId="11"/>
      <sheetData sheetId="12"/>
      <sheetData sheetId="13">
        <row r="24">
          <cell r="L24">
            <v>221.4</v>
          </cell>
          <cell r="M24">
            <v>221.40000000000003</v>
          </cell>
        </row>
        <row r="28">
          <cell r="L28">
            <v>159.69999999999999</v>
          </cell>
          <cell r="M28">
            <v>159.70000000000002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Ф4"/>
      <sheetName val="Лист1"/>
      <sheetName val="Ф5.1"/>
      <sheetName val="Ф5.2"/>
      <sheetName val="Ф5.3"/>
      <sheetName val="Двусторонние договоры"/>
      <sheetName val="Сравнение"/>
      <sheetName val="Комментарии"/>
      <sheetName val="Проверка"/>
      <sheetName val="modList00"/>
      <sheetName val="modReestr"/>
      <sheetName val="AllSheetsInThisWorkbook"/>
      <sheetName val="TEHSHEET"/>
      <sheetName val="et_union"/>
      <sheetName val="modHTTP"/>
      <sheetName val="modfrmReestr"/>
      <sheetName val="modfrmRegion"/>
      <sheetName val="modfrmAuthorization"/>
      <sheetName val="modfrmDateChoose"/>
      <sheetName val="modInstruction"/>
      <sheetName val="modUpdTemplMain"/>
      <sheetName val="modfrmCheckUpdates"/>
      <sheetName val="modfrmFindEGRUL"/>
      <sheetName val="modClassifierValidate"/>
      <sheetName val="modHyp"/>
      <sheetName val="modProv"/>
      <sheetName val="modList01"/>
      <sheetName val="modList22"/>
      <sheetName val="modList04"/>
      <sheetName val="modListComs"/>
      <sheetName val="REESTR_STATION"/>
      <sheetName val="REESTR_GTP"/>
      <sheetName val="REESTR_EGRUL"/>
    </sheetNames>
    <sheetDataSet>
      <sheetData sheetId="0"/>
      <sheetData sheetId="1"/>
      <sheetData sheetId="2"/>
      <sheetData sheetId="3"/>
      <sheetData sheetId="4">
        <row r="11">
          <cell r="J11">
            <v>472</v>
          </cell>
        </row>
        <row r="12">
          <cell r="J12">
            <v>472</v>
          </cell>
        </row>
        <row r="14">
          <cell r="J14">
            <v>31.392878294712474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472</v>
          </cell>
          <cell r="L11">
            <v>472</v>
          </cell>
        </row>
        <row r="12">
          <cell r="I12">
            <v>443.07434235791089</v>
          </cell>
          <cell r="L12">
            <v>443.66055907578084</v>
          </cell>
        </row>
        <row r="13">
          <cell r="I13">
            <v>3121.9385000000002</v>
          </cell>
          <cell r="L13">
            <v>2758.308</v>
          </cell>
        </row>
        <row r="15">
          <cell r="I15">
            <v>2862.3995000000004</v>
          </cell>
          <cell r="L15">
            <v>2510.364</v>
          </cell>
        </row>
        <row r="16">
          <cell r="I16">
            <v>2210.5057539999998</v>
          </cell>
          <cell r="L16">
            <v>2210.6098309999998</v>
          </cell>
        </row>
        <row r="17">
          <cell r="I17">
            <v>2205.2115649999996</v>
          </cell>
          <cell r="L17">
            <v>2205.4408069999999</v>
          </cell>
        </row>
        <row r="20">
          <cell r="L20">
            <v>1256.2573966643849</v>
          </cell>
        </row>
        <row r="21">
          <cell r="L21">
            <v>269193.38188292977</v>
          </cell>
        </row>
        <row r="31">
          <cell r="I31">
            <v>4791470.3724474935</v>
          </cell>
          <cell r="L31">
            <v>4867389.3969245022</v>
          </cell>
        </row>
        <row r="32">
          <cell r="I32">
            <v>3216549.2603405276</v>
          </cell>
          <cell r="L32">
            <v>3124077.5110372328</v>
          </cell>
        </row>
        <row r="33">
          <cell r="I33">
            <v>1574921.1121069659</v>
          </cell>
          <cell r="L33">
            <v>1743311.8858872694</v>
          </cell>
        </row>
        <row r="43">
          <cell r="G43">
            <v>3248431.371719237</v>
          </cell>
          <cell r="H43">
            <v>1349499.9134746632</v>
          </cell>
          <cell r="I43">
            <v>4597931.2851938996</v>
          </cell>
          <cell r="J43">
            <v>3153663.3433199921</v>
          </cell>
          <cell r="K43">
            <v>1433165.8356681694</v>
          </cell>
          <cell r="L43">
            <v>4586829.1789881615</v>
          </cell>
        </row>
      </sheetData>
      <sheetData sheetId="7"/>
      <sheetData sheetId="8">
        <row r="170">
          <cell r="G170">
            <v>1244.4719216166391</v>
          </cell>
        </row>
      </sheetData>
      <sheetData sheetId="9">
        <row r="170">
          <cell r="G170">
            <v>1123.7247841681524</v>
          </cell>
        </row>
      </sheetData>
      <sheetData sheetId="10">
        <row r="170">
          <cell r="G170">
            <v>857.17594470853123</v>
          </cell>
        </row>
      </sheetData>
      <sheetData sheetId="11"/>
      <sheetData sheetId="12"/>
      <sheetData sheetId="13">
        <row r="24">
          <cell r="L24">
            <v>261.89999999999998</v>
          </cell>
          <cell r="M24">
            <v>261.89999999999998</v>
          </cell>
        </row>
        <row r="28">
          <cell r="L28">
            <v>167.6</v>
          </cell>
          <cell r="M28">
            <v>167.6</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Ф4"/>
      <sheetName val="Ф5.1"/>
      <sheetName val="Ф5.2"/>
      <sheetName val="Ф5.3"/>
      <sheetName val="Двусторонние договоры"/>
      <sheetName val="Сравнение"/>
      <sheetName val="Комментарии"/>
      <sheetName val="Проверка"/>
      <sheetName val="modList00"/>
      <sheetName val="modReestr"/>
      <sheetName val="AllSheetsInThisWorkbook"/>
      <sheetName val="TEHSHEET"/>
      <sheetName val="et_union"/>
      <sheetName val="modHTTP"/>
      <sheetName val="modfrmReestr"/>
      <sheetName val="modfrmRegion"/>
      <sheetName val="modfrmAuthorization"/>
      <sheetName val="modfrmDateChoose"/>
      <sheetName val="modInstruction"/>
      <sheetName val="modUpdTemplMain"/>
      <sheetName val="modfrmCheckUpdates"/>
      <sheetName val="modfrmFindEGRUL"/>
      <sheetName val="modClassifierValidate"/>
      <sheetName val="modHyp"/>
      <sheetName val="modProv"/>
      <sheetName val="modList01"/>
      <sheetName val="modList22"/>
      <sheetName val="modList04"/>
      <sheetName val="modListComs"/>
      <sheetName val="REESTR_STATION"/>
      <sheetName val="REESTR_GTP"/>
      <sheetName val="REESTR_EGRUL"/>
    </sheetNames>
    <sheetDataSet>
      <sheetData sheetId="0"/>
      <sheetData sheetId="1"/>
      <sheetData sheetId="2"/>
      <sheetData sheetId="3"/>
      <sheetData sheetId="4">
        <row r="11">
          <cell r="J11">
            <v>209.7</v>
          </cell>
        </row>
        <row r="12">
          <cell r="J12">
            <v>208.51</v>
          </cell>
        </row>
        <row r="14">
          <cell r="J14">
            <v>9.0359270484949938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209.69999999999996</v>
          </cell>
          <cell r="L11">
            <v>209.69999999999996</v>
          </cell>
        </row>
        <row r="12">
          <cell r="I12">
            <v>201.89270033282125</v>
          </cell>
          <cell r="L12">
            <v>198.66799235151046</v>
          </cell>
        </row>
        <row r="13">
          <cell r="I13">
            <v>1498.3359</v>
          </cell>
          <cell r="L13">
            <v>1481.7020000000002</v>
          </cell>
        </row>
        <row r="15">
          <cell r="I15">
            <v>1420.2920000000001</v>
          </cell>
          <cell r="L15">
            <v>1384.3350000000003</v>
          </cell>
        </row>
        <row r="16">
          <cell r="I16">
            <v>664.22013700000002</v>
          </cell>
          <cell r="L16">
            <v>664.28919799999994</v>
          </cell>
        </row>
        <row r="17">
          <cell r="I17">
            <v>664.22013700000002</v>
          </cell>
          <cell r="L17">
            <v>664.28919799999994</v>
          </cell>
        </row>
        <row r="20">
          <cell r="L20">
            <v>1260.3064043829659</v>
          </cell>
        </row>
        <row r="21">
          <cell r="L21">
            <v>193628.63739268773</v>
          </cell>
        </row>
        <row r="31">
          <cell r="I31">
            <v>2023032.8319902162</v>
          </cell>
          <cell r="L31">
            <v>2200488.3089396008</v>
          </cell>
        </row>
        <row r="32">
          <cell r="I32">
            <v>1608413.316863982</v>
          </cell>
          <cell r="L32">
            <v>1741513.6667391832</v>
          </cell>
        </row>
        <row r="33">
          <cell r="I33">
            <v>414619.51512623415</v>
          </cell>
          <cell r="L33">
            <v>458974.64220041758</v>
          </cell>
        </row>
        <row r="43">
          <cell r="G43">
            <v>1611342.0470260861</v>
          </cell>
          <cell r="H43">
            <v>448476.57894808118</v>
          </cell>
          <cell r="I43">
            <v>2059818.6259741674</v>
          </cell>
          <cell r="J43">
            <v>1744686.2663114935</v>
          </cell>
          <cell r="K43">
            <v>461613.75183076656</v>
          </cell>
          <cell r="L43">
            <v>2206300.0181422601</v>
          </cell>
        </row>
      </sheetData>
      <sheetData sheetId="7"/>
      <sheetData sheetId="8">
        <row r="170">
          <cell r="G170">
            <v>1258.0146183829659</v>
          </cell>
        </row>
      </sheetData>
      <sheetData sheetId="9">
        <row r="170">
          <cell r="G170">
            <v>1132.4525638840337</v>
          </cell>
        </row>
      </sheetData>
      <sheetData sheetId="10">
        <row r="170">
          <cell r="G170">
            <v>934.40929884752325</v>
          </cell>
        </row>
      </sheetData>
      <sheetData sheetId="11"/>
      <sheetData sheetId="12"/>
      <sheetData sheetId="13">
        <row r="24">
          <cell r="L24">
            <v>263.8</v>
          </cell>
          <cell r="M24">
            <v>263.8</v>
          </cell>
        </row>
        <row r="28">
          <cell r="L28">
            <v>146.30000000000001</v>
          </cell>
          <cell r="M28">
            <v>146.30000000000001</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Ф4"/>
      <sheetName val="Ф5.1"/>
      <sheetName val="Ф5.2"/>
      <sheetName val="Ф5.3"/>
      <sheetName val="Двусторонние договоры"/>
      <sheetName val="Сравнение"/>
      <sheetName val="Комментарии"/>
      <sheetName val="Проверка"/>
      <sheetName val="modList00"/>
      <sheetName val="modReestr"/>
      <sheetName val="AllSheetsInThisWorkbook"/>
      <sheetName val="TEHSHEET"/>
      <sheetName val="et_union"/>
      <sheetName val="modHTTP"/>
      <sheetName val="modfrmReestr"/>
      <sheetName val="modfrmRegion"/>
      <sheetName val="modfrmAuthorization"/>
      <sheetName val="modfrmDateChoose"/>
      <sheetName val="modInstruction"/>
      <sheetName val="modUpdTemplMain"/>
      <sheetName val="modfrmCheckUpdates"/>
      <sheetName val="modfrmFindEGRUL"/>
      <sheetName val="modClassifierValidate"/>
      <sheetName val="modHyp"/>
      <sheetName val="modProv"/>
      <sheetName val="modList01"/>
      <sheetName val="modList22"/>
      <sheetName val="modList04"/>
      <sheetName val="modListComs"/>
      <sheetName val="REESTR_STATION"/>
      <sheetName val="REESTR_GTP"/>
      <sheetName val="REESTR_EGRUL"/>
    </sheetNames>
    <sheetDataSet>
      <sheetData sheetId="0"/>
      <sheetData sheetId="1"/>
      <sheetData sheetId="2"/>
      <sheetData sheetId="3"/>
      <sheetData sheetId="4">
        <row r="11">
          <cell r="J11">
            <v>755</v>
          </cell>
        </row>
        <row r="12">
          <cell r="J12">
            <v>755</v>
          </cell>
        </row>
        <row r="14">
          <cell r="J14">
            <v>53.722946776954956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755</v>
          </cell>
          <cell r="L11">
            <v>755</v>
          </cell>
        </row>
        <row r="12">
          <cell r="I12">
            <v>701.84962761820589</v>
          </cell>
          <cell r="L12">
            <v>702.97751132714234</v>
          </cell>
        </row>
        <row r="13">
          <cell r="I13">
            <v>5419.9998999999998</v>
          </cell>
          <cell r="L13">
            <v>4782.7156669147407</v>
          </cell>
        </row>
        <row r="15">
          <cell r="I15">
            <v>4982.8530000000001</v>
          </cell>
          <cell r="L15">
            <v>4327.5168333119736</v>
          </cell>
        </row>
        <row r="16">
          <cell r="I16">
            <v>3231.7</v>
          </cell>
          <cell r="L16">
            <v>3212.3933333333334</v>
          </cell>
        </row>
        <row r="17">
          <cell r="I17">
            <v>3220.7999999999997</v>
          </cell>
          <cell r="L17">
            <v>3202.2663333333335</v>
          </cell>
        </row>
        <row r="20">
          <cell r="L20">
            <v>1432.0292917316126</v>
          </cell>
        </row>
        <row r="21">
          <cell r="L21">
            <v>259857.01808770013</v>
          </cell>
        </row>
        <row r="31">
          <cell r="I31">
            <v>8810108.3745846264</v>
          </cell>
          <cell r="L31">
            <v>8820561.0830822643</v>
          </cell>
        </row>
        <row r="32">
          <cell r="I32">
            <v>6382110.1810285654</v>
          </cell>
          <cell r="L32">
            <v>6146129.0346401967</v>
          </cell>
        </row>
        <row r="33">
          <cell r="I33">
            <v>2427998.193556061</v>
          </cell>
          <cell r="L33">
            <v>2674432.0484420676</v>
          </cell>
        </row>
        <row r="43">
          <cell r="G43">
            <v>6437610.4147099303</v>
          </cell>
          <cell r="H43">
            <v>2079775.3136447584</v>
          </cell>
          <cell r="I43">
            <v>8517385.7283546887</v>
          </cell>
          <cell r="J43">
            <v>6197130.8657643767</v>
          </cell>
          <cell r="K43">
            <v>2192083.6785142035</v>
          </cell>
          <cell r="L43">
            <v>8389214.5442785807</v>
          </cell>
        </row>
      </sheetData>
      <sheetData sheetId="7"/>
      <sheetData sheetId="8">
        <row r="170">
          <cell r="G170">
            <v>1420.2438191179458</v>
          </cell>
        </row>
      </sheetData>
      <sheetData sheetId="9">
        <row r="170">
          <cell r="G170">
            <v>1280.814461319362</v>
          </cell>
        </row>
      </sheetData>
      <sheetData sheetId="10">
        <row r="170">
          <cell r="G170">
            <v>1033.2087467499287</v>
          </cell>
        </row>
      </sheetData>
      <sheetData sheetId="11"/>
      <sheetData sheetId="12"/>
      <sheetData sheetId="13">
        <row r="24">
          <cell r="L24">
            <v>279.89999999999998</v>
          </cell>
          <cell r="M24">
            <v>279.89999999999998</v>
          </cell>
        </row>
        <row r="28">
          <cell r="L28">
            <v>165.2</v>
          </cell>
          <cell r="M28">
            <v>165.2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Ф4"/>
      <sheetName val="Ф5.1"/>
      <sheetName val="Ф5.2"/>
      <sheetName val="Ф5.3"/>
      <sheetName val="Двусторонние договоры"/>
      <sheetName val="Сравнение"/>
      <sheetName val="Комментарии"/>
      <sheetName val="Проверка"/>
      <sheetName val="modList00"/>
      <sheetName val="modReestr"/>
      <sheetName val="AllSheetsInThisWorkbook"/>
      <sheetName val="TEHSHEET"/>
      <sheetName val="et_union"/>
      <sheetName val="modHTTP"/>
      <sheetName val="modfrmReestr"/>
      <sheetName val="modfrmRegion"/>
      <sheetName val="modfrmAuthorization"/>
      <sheetName val="modfrmDateChoose"/>
      <sheetName val="modInstruction"/>
      <sheetName val="modUpdTemplMain"/>
      <sheetName val="modfrmCheckUpdates"/>
      <sheetName val="modfrmFindEGRUL"/>
      <sheetName val="modClassifierValidate"/>
      <sheetName val="modHyp"/>
      <sheetName val="modProv"/>
      <sheetName val="modList01"/>
      <sheetName val="modList22"/>
      <sheetName val="modList04"/>
      <sheetName val="modListComs"/>
      <sheetName val="REESTR_STATION"/>
      <sheetName val="REESTR_GTP"/>
      <sheetName val="REESTR_EGRUL"/>
    </sheetNames>
    <sheetDataSet>
      <sheetData sheetId="0"/>
      <sheetData sheetId="1"/>
      <sheetData sheetId="2"/>
      <sheetData sheetId="3"/>
      <sheetData sheetId="4">
        <row r="11">
          <cell r="J11">
            <v>453.2</v>
          </cell>
        </row>
        <row r="12">
          <cell r="J12">
            <v>428.15</v>
          </cell>
        </row>
        <row r="14">
          <cell r="J14">
            <v>5.622644678690822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83.799999999999983</v>
          </cell>
          <cell r="L11">
            <v>83.799999999999983</v>
          </cell>
        </row>
        <row r="12">
          <cell r="I12">
            <v>77.976807849035666</v>
          </cell>
          <cell r="L12">
            <v>78.398375629373604</v>
          </cell>
        </row>
        <row r="13">
          <cell r="I13">
            <v>614.44599999999991</v>
          </cell>
          <cell r="L13">
            <v>552.68599999999992</v>
          </cell>
        </row>
        <row r="15">
          <cell r="I15">
            <v>571.0456999999999</v>
          </cell>
          <cell r="L15">
            <v>516.37799999999993</v>
          </cell>
        </row>
        <row r="16">
          <cell r="I16">
            <v>713.25810000000001</v>
          </cell>
          <cell r="L16">
            <v>610.197</v>
          </cell>
        </row>
        <row r="17">
          <cell r="I17">
            <v>711.36410000000001</v>
          </cell>
          <cell r="L17">
            <v>608.24800000000005</v>
          </cell>
        </row>
        <row r="20">
          <cell r="L20">
            <v>1223.7101810704235</v>
          </cell>
        </row>
        <row r="21">
          <cell r="L21">
            <v>182291.21244830292</v>
          </cell>
        </row>
        <row r="31">
          <cell r="I31">
            <v>1284800.9331234416</v>
          </cell>
          <cell r="L31">
            <v>1253068.0843590491</v>
          </cell>
        </row>
        <row r="32">
          <cell r="I32">
            <v>627341.1179563948</v>
          </cell>
          <cell r="L32">
            <v>630713.58800967503</v>
          </cell>
        </row>
        <row r="33">
          <cell r="I33">
            <v>657459.81516704685</v>
          </cell>
          <cell r="L33">
            <v>622354.49634937407</v>
          </cell>
        </row>
        <row r="43">
          <cell r="G43">
            <v>628518.64959462814</v>
          </cell>
          <cell r="H43">
            <v>163072.50683345</v>
          </cell>
          <cell r="I43">
            <v>791591.15642807819</v>
          </cell>
          <cell r="J43">
            <v>631897.01588078309</v>
          </cell>
          <cell r="K43">
            <v>171496.01936947196</v>
          </cell>
          <cell r="L43">
            <v>803393.03525025502</v>
          </cell>
        </row>
      </sheetData>
      <sheetData sheetId="7"/>
      <sheetData sheetId="8">
        <row r="170">
          <cell r="G170">
            <v>1221.4183950704235</v>
          </cell>
        </row>
      </sheetData>
      <sheetData sheetId="9">
        <row r="170">
          <cell r="G170">
            <v>1098.5830345213965</v>
          </cell>
        </row>
      </sheetData>
      <sheetData sheetId="10">
        <row r="170">
          <cell r="G170">
            <v>962.93940863195814</v>
          </cell>
        </row>
      </sheetData>
      <sheetData sheetId="11"/>
      <sheetData sheetId="12"/>
      <sheetData sheetId="13">
        <row r="24">
          <cell r="L24">
            <v>181.1</v>
          </cell>
          <cell r="M24">
            <v>181.10000000000002</v>
          </cell>
        </row>
        <row r="28">
          <cell r="L28">
            <v>152.1</v>
          </cell>
          <cell r="M28">
            <v>152.1</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453.19999999999987</v>
          </cell>
          <cell r="L11">
            <v>453.19999999999987</v>
          </cell>
        </row>
        <row r="12">
          <cell r="I12">
            <v>442.96498142743042</v>
          </cell>
          <cell r="L12">
            <v>442.32273529427806</v>
          </cell>
        </row>
        <row r="13">
          <cell r="I13">
            <v>3432.0001000000002</v>
          </cell>
          <cell r="L13">
            <v>3186.8901109582889</v>
          </cell>
        </row>
        <row r="15">
          <cell r="I15">
            <v>3380.7377946595557</v>
          </cell>
          <cell r="L15">
            <v>3130.1135781906469</v>
          </cell>
        </row>
        <row r="16">
          <cell r="I16">
            <v>0</v>
          </cell>
          <cell r="L16">
            <v>0</v>
          </cell>
        </row>
        <row r="17">
          <cell r="I17">
            <v>0</v>
          </cell>
          <cell r="L17">
            <v>0</v>
          </cell>
        </row>
        <row r="20">
          <cell r="L20">
            <v>942.4217558910043</v>
          </cell>
        </row>
        <row r="21">
          <cell r="L21">
            <v>229326.77388818111</v>
          </cell>
        </row>
        <row r="31">
          <cell r="I31">
            <v>2871323.970891803</v>
          </cell>
          <cell r="L31">
            <v>2942713.5840197965</v>
          </cell>
        </row>
        <row r="32">
          <cell r="I32">
            <v>2871323.970891803</v>
          </cell>
          <cell r="L32">
            <v>2942713.5840197965</v>
          </cell>
        </row>
        <row r="33">
          <cell r="I33">
            <v>0</v>
          </cell>
          <cell r="L33">
            <v>0</v>
          </cell>
        </row>
        <row r="43">
          <cell r="G43">
            <v>2878295.2618301339</v>
          </cell>
          <cell r="H43">
            <v>1165396.5216388989</v>
          </cell>
          <cell r="I43">
            <v>4043691.7834690325</v>
          </cell>
          <cell r="J43">
            <v>2949887.1344967037</v>
          </cell>
          <cell r="K43">
            <v>1217237.3508291922</v>
          </cell>
          <cell r="L43">
            <v>4167124.4853258962</v>
          </cell>
        </row>
      </sheetData>
      <sheetData sheetId="7"/>
      <sheetData sheetId="8">
        <row r="170">
          <cell r="G170">
            <v>940.12996989100429</v>
          </cell>
        </row>
      </sheetData>
      <sheetData sheetId="9">
        <row r="170">
          <cell r="G170">
            <v>849.31874202948904</v>
          </cell>
        </row>
      </sheetData>
      <sheetData sheetId="10">
        <row r="170">
          <cell r="G170">
            <v>690.38682694163208</v>
          </cell>
        </row>
      </sheetData>
      <sheetData sheetId="11"/>
      <sheetData sheetId="12"/>
      <sheetData sheetId="13">
        <row r="24">
          <cell r="L24">
            <v>219.30000000000004</v>
          </cell>
          <cell r="M24">
            <v>219.3</v>
          </cell>
        </row>
        <row r="28">
          <cell r="L28">
            <v>151.6</v>
          </cell>
          <cell r="M28">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Ф4"/>
      <sheetName val="Ф5.1"/>
      <sheetName val="Ф5.2"/>
      <sheetName val="Ф5.3"/>
      <sheetName val="Двусторонние договоры"/>
      <sheetName val="Сравнение"/>
      <sheetName val="Комментарии"/>
      <sheetName val="Проверка"/>
      <sheetName val="modList00"/>
      <sheetName val="modReestr"/>
      <sheetName val="AllSheetsInThisWorkbook"/>
      <sheetName val="TEHSHEET"/>
      <sheetName val="et_union"/>
      <sheetName val="modHTTP"/>
      <sheetName val="modfrmReestr"/>
      <sheetName val="modfrmRegion"/>
      <sheetName val="modfrmAuthorization"/>
      <sheetName val="modfrmDateChoose"/>
      <sheetName val="modInstruction"/>
      <sheetName val="modUpdTemplMain"/>
      <sheetName val="modfrmCheckUpdates"/>
      <sheetName val="modfrmFindEGRUL"/>
      <sheetName val="modClassifierValidate"/>
      <sheetName val="modHyp"/>
      <sheetName val="modProv"/>
      <sheetName val="modList01"/>
      <sheetName val="modList22"/>
      <sheetName val="modList04"/>
      <sheetName val="modListComs"/>
      <sheetName val="REESTR_STATION"/>
      <sheetName val="REESTR_GTP"/>
      <sheetName val="REESTR_EGRUL"/>
    </sheetNames>
    <sheetDataSet>
      <sheetData sheetId="0"/>
      <sheetData sheetId="1"/>
      <sheetData sheetId="2"/>
      <sheetData sheetId="3"/>
      <sheetData sheetId="4">
        <row r="11">
          <cell r="J11">
            <v>453.1</v>
          </cell>
        </row>
        <row r="12">
          <cell r="J12">
            <v>425.89</v>
          </cell>
        </row>
        <row r="14">
          <cell r="J14">
            <v>7.3016839365344994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453.10000000000008</v>
          </cell>
          <cell r="L11">
            <v>453.10000000000008</v>
          </cell>
        </row>
        <row r="12">
          <cell r="I12">
            <v>443.16832492990369</v>
          </cell>
          <cell r="L12">
            <v>441.62968066686278</v>
          </cell>
        </row>
        <row r="13">
          <cell r="I13">
            <v>3107.47</v>
          </cell>
          <cell r="L13">
            <v>3171.6410445482588</v>
          </cell>
        </row>
        <row r="15">
          <cell r="I15">
            <v>3055.4328999999998</v>
          </cell>
          <cell r="L15">
            <v>3109.5461513843898</v>
          </cell>
        </row>
        <row r="16">
          <cell r="I16">
            <v>0</v>
          </cell>
          <cell r="L16">
            <v>0</v>
          </cell>
        </row>
        <row r="17">
          <cell r="I17">
            <v>0</v>
          </cell>
          <cell r="L17">
            <v>0</v>
          </cell>
        </row>
        <row r="20">
          <cell r="L20">
            <v>1133.2040622564155</v>
          </cell>
        </row>
        <row r="21">
          <cell r="L21">
            <v>255188.21214972407</v>
          </cell>
        </row>
        <row r="31">
          <cell r="I31">
            <v>3122284.3272633823</v>
          </cell>
          <cell r="L31">
            <v>3516623.9161864966</v>
          </cell>
        </row>
        <row r="32">
          <cell r="I32">
            <v>3122284.3272633818</v>
          </cell>
          <cell r="L32">
            <v>3516623.9161864957</v>
          </cell>
        </row>
        <row r="33">
          <cell r="I33">
            <v>0</v>
          </cell>
          <cell r="L33">
            <v>0</v>
          </cell>
        </row>
        <row r="43">
          <cell r="G43">
            <v>3128584.8193400213</v>
          </cell>
          <cell r="H43">
            <v>1297414.9046300205</v>
          </cell>
          <cell r="I43">
            <v>4425999.7239700416</v>
          </cell>
          <cell r="J43">
            <v>3523750.3305225931</v>
          </cell>
          <cell r="K43">
            <v>1352384.2636995632</v>
          </cell>
          <cell r="L43">
            <v>4876134.5942221563</v>
          </cell>
        </row>
      </sheetData>
      <sheetData sheetId="7"/>
      <sheetData sheetId="8">
        <row r="170">
          <cell r="G170">
            <v>1130.9122762564152</v>
          </cell>
        </row>
      </sheetData>
      <sheetData sheetId="9">
        <row r="170">
          <cell r="G170">
            <v>1021.8795272065644</v>
          </cell>
        </row>
      </sheetData>
      <sheetData sheetId="10">
        <row r="170">
          <cell r="G170">
            <v>829.91792412608652</v>
          </cell>
        </row>
      </sheetData>
      <sheetData sheetId="11"/>
      <sheetData sheetId="12"/>
      <sheetData sheetId="13">
        <row r="24">
          <cell r="L24">
            <v>219.3</v>
          </cell>
          <cell r="M24">
            <v>219.3</v>
          </cell>
        </row>
        <row r="28">
          <cell r="L28">
            <v>151.6</v>
          </cell>
          <cell r="M28">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правочник ГТП"/>
      <sheetName val="Ф4"/>
      <sheetName val="Ф5.1"/>
      <sheetName val="Ф5.2"/>
      <sheetName val="Ф5.3"/>
      <sheetName val="Двусторонние договоры"/>
      <sheetName val="Сравнение"/>
      <sheetName val="Комментарии"/>
      <sheetName val="Проверка"/>
      <sheetName val="modList00"/>
      <sheetName val="modReestr"/>
      <sheetName val="AllSheetsInThisWorkbook"/>
      <sheetName val="TEHSHEET"/>
      <sheetName val="et_union"/>
      <sheetName val="modHTTP"/>
      <sheetName val="modfrmReestr"/>
      <sheetName val="modfrmRegion"/>
      <sheetName val="modfrmAuthorization"/>
      <sheetName val="modfrmDateChoose"/>
      <sheetName val="modInstruction"/>
      <sheetName val="modUpdTemplMain"/>
      <sheetName val="modfrmCheckUpdates"/>
      <sheetName val="modfrmFindEGRUL"/>
      <sheetName val="modClassifierValidate"/>
      <sheetName val="modHyp"/>
      <sheetName val="modProv"/>
      <sheetName val="modList01"/>
      <sheetName val="modList22"/>
      <sheetName val="modList04"/>
      <sheetName val="modListComs"/>
      <sheetName val="REESTR_STATION"/>
      <sheetName val="REESTR_GTP"/>
      <sheetName val="REESTR_EGRUL"/>
    </sheetNames>
    <sheetDataSet>
      <sheetData sheetId="0"/>
      <sheetData sheetId="1"/>
      <sheetData sheetId="2"/>
      <sheetData sheetId="3"/>
      <sheetData sheetId="4">
        <row r="11">
          <cell r="J11">
            <v>454.7</v>
          </cell>
        </row>
        <row r="12">
          <cell r="J12">
            <v>422.4</v>
          </cell>
        </row>
        <row r="14">
          <cell r="J14">
            <v>7.5817544095397569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проводительные материалы"/>
      <sheetName val="Индексы"/>
      <sheetName val="0"/>
      <sheetName val="0.1"/>
      <sheetName val="1"/>
      <sheetName val="2"/>
      <sheetName val="2.1"/>
      <sheetName val="2.2"/>
      <sheetName val="2.3"/>
      <sheetName val="2.4"/>
      <sheetName val="4"/>
      <sheetName val="РчСтЭЭ"/>
      <sheetName val="РчСтЭЭ_Ф"/>
      <sheetName val="ВД_ГЭС"/>
      <sheetName val="РчСтГМ"/>
      <sheetName val="ИП"/>
      <sheetName val="Источники финансирования"/>
      <sheetName val="Расчет прибыли"/>
      <sheetName val="Комментарии"/>
      <sheetName val="Проверка"/>
      <sheetName val="et_union"/>
      <sheetName val="orem_org"/>
      <sheetName val="TEHSHEET"/>
      <sheetName val="modHTTP"/>
      <sheetName val="modfrmReestr"/>
      <sheetName val="modList00"/>
      <sheetName val="modProv"/>
      <sheetName val="AllSheetsInThisWorkbook"/>
      <sheetName val="Ставки"/>
      <sheetName val="modList14"/>
      <sheetName val="modList11"/>
      <sheetName val="modListSopr"/>
      <sheetName val="REESTR_STATION"/>
      <sheetName val="modfrmDictionary"/>
      <sheetName val="modClassifierValidate"/>
      <sheetName val="modHyp"/>
      <sheetName val="modList03"/>
      <sheetName val="modList07"/>
      <sheetName val="modList08"/>
      <sheetName val="modList09"/>
      <sheetName val="modList10"/>
      <sheetName val="modList18"/>
      <sheetName val="modReestr"/>
      <sheetName val="modInstruction"/>
      <sheetName val="modUpdTemplMain"/>
      <sheetName val="modfrmCheckUpdates"/>
    </sheetNames>
    <sheetDataSet>
      <sheetData sheetId="0"/>
      <sheetData sheetId="1"/>
      <sheetData sheetId="2"/>
      <sheetData sheetId="3"/>
      <sheetData sheetId="4"/>
      <sheetData sheetId="5"/>
      <sheetData sheetId="6">
        <row r="11">
          <cell r="I11">
            <v>454.69999999999987</v>
          </cell>
          <cell r="L11">
            <v>454.69999999999987</v>
          </cell>
        </row>
        <row r="12">
          <cell r="I12">
            <v>445.88422591784075</v>
          </cell>
          <cell r="L12">
            <v>446.30936267559713</v>
          </cell>
        </row>
        <row r="13">
          <cell r="I13">
            <v>3492.3128000000002</v>
          </cell>
          <cell r="L13">
            <v>2683.2134888888891</v>
          </cell>
        </row>
        <row r="15">
          <cell r="I15">
            <v>3440.6038000000003</v>
          </cell>
          <cell r="L15">
            <v>2630.6752005474254</v>
          </cell>
        </row>
        <row r="16">
          <cell r="I16">
            <v>0</v>
          </cell>
          <cell r="L16">
            <v>0</v>
          </cell>
        </row>
        <row r="17">
          <cell r="I17">
            <v>0</v>
          </cell>
          <cell r="L17">
            <v>0</v>
          </cell>
        </row>
        <row r="20">
          <cell r="L20">
            <v>1059.8365995857728</v>
          </cell>
        </row>
        <row r="31">
          <cell r="I31">
            <v>3286140.9699636437</v>
          </cell>
          <cell r="L31">
            <v>2782056.9145676424</v>
          </cell>
        </row>
        <row r="32">
          <cell r="I32">
            <v>3286140.9699636442</v>
          </cell>
          <cell r="L32">
            <v>2782056.9145676424</v>
          </cell>
        </row>
        <row r="33">
          <cell r="I33">
            <v>0</v>
          </cell>
          <cell r="L33">
            <v>0</v>
          </cell>
        </row>
        <row r="43">
          <cell r="G43">
            <v>3293235.7083166796</v>
          </cell>
          <cell r="H43">
            <v>0</v>
          </cell>
          <cell r="I43">
            <v>3293235.7083166796</v>
          </cell>
          <cell r="J43">
            <v>2788085.8591628042</v>
          </cell>
          <cell r="K43">
            <v>0</v>
          </cell>
          <cell r="L43">
            <v>2788085.8591628042</v>
          </cell>
        </row>
      </sheetData>
      <sheetData sheetId="7"/>
      <sheetData sheetId="8">
        <row r="170">
          <cell r="G170">
            <v>1057.5448135857728</v>
          </cell>
        </row>
      </sheetData>
      <sheetData sheetId="9">
        <row r="170">
          <cell r="G170">
            <v>955.10589448388214</v>
          </cell>
        </row>
      </sheetData>
      <sheetData sheetId="10">
        <row r="170">
          <cell r="G170">
            <v>776.62565915997095</v>
          </cell>
        </row>
      </sheetData>
      <sheetData sheetId="11"/>
      <sheetData sheetId="12"/>
      <sheetData sheetId="13">
        <row r="24">
          <cell r="L24">
            <v>219.3</v>
          </cell>
          <cell r="M24">
            <v>219.30000000000004</v>
          </cell>
        </row>
        <row r="28">
          <cell r="L28">
            <v>151.6</v>
          </cell>
          <cell r="M28">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УТ свод"/>
      <sheetName val="ТТЭЦ-1"/>
      <sheetName val="ТТЭЦ-1 ДМ"/>
      <sheetName val="ТТЭЦ-1 НМ"/>
      <sheetName val="ТТЭЦ-2"/>
      <sheetName val="Тюмень"/>
      <sheetName val="НГРЭС"/>
      <sheetName val="НГРЭС Б1"/>
      <sheetName val="НГРЭС Б2"/>
      <sheetName val="НГРЭС Б3"/>
      <sheetName val="ЗСР"/>
      <sheetName val="ЧТЭЦ-1"/>
      <sheetName val="ЧТЭЦ-1 ДМ"/>
      <sheetName val="ЧТЭЦ-1 НМ"/>
      <sheetName val="ЧТЭЦ-2"/>
      <sheetName val="ЧТЭЦ-3"/>
      <sheetName val="ЧТЭЦ-3 ДМ"/>
      <sheetName val="ЧТЭЦ-3 НМ"/>
      <sheetName val="ЧТЭЦ-4"/>
      <sheetName val="ЧТЭЦ-4 ДМ"/>
      <sheetName val="ЧТЭЦ-4 Б1"/>
      <sheetName val="ЧТЭЦ-4 Б2"/>
      <sheetName val="ЧТЭЦ-4 Б3"/>
      <sheetName val="Челябинск"/>
      <sheetName val="Фортум"/>
      <sheetName val="Доля ТЭ"/>
      <sheetName val="Свод на ЭЭ"/>
      <sheetName val="Склад_ЧТЭЦ-2"/>
      <sheetName val="Склад_Челябинск"/>
      <sheetName val="Склад_Тюмень"/>
      <sheetName val="Экономия"/>
    </sheetNames>
    <sheetDataSet>
      <sheetData sheetId="0"/>
      <sheetData sheetId="1"/>
      <sheetData sheetId="2">
        <row r="7">
          <cell r="E7">
            <v>3033.4570000000003</v>
          </cell>
        </row>
        <row r="22">
          <cell r="E22">
            <v>2757.7040000000015</v>
          </cell>
        </row>
        <row r="23">
          <cell r="E23">
            <v>2355.6909999999998</v>
          </cell>
        </row>
        <row r="29">
          <cell r="E29">
            <v>2350.6626340000003</v>
          </cell>
        </row>
        <row r="32">
          <cell r="E32">
            <v>277.37466331664785</v>
          </cell>
        </row>
        <row r="36">
          <cell r="E36">
            <v>168.14641648671241</v>
          </cell>
        </row>
      </sheetData>
      <sheetData sheetId="3">
        <row r="7">
          <cell r="E7">
            <v>1249.3429999999998</v>
          </cell>
        </row>
        <row r="22">
          <cell r="E22">
            <v>1170.0609999999997</v>
          </cell>
        </row>
        <row r="23">
          <cell r="E23">
            <v>431.678</v>
          </cell>
        </row>
        <row r="29">
          <cell r="E29">
            <v>431.678</v>
          </cell>
        </row>
        <row r="32">
          <cell r="E32">
            <v>266.89919026213551</v>
          </cell>
        </row>
        <row r="36">
          <cell r="E36">
            <v>169.87198791691952</v>
          </cell>
        </row>
      </sheetData>
      <sheetData sheetId="4">
        <row r="7">
          <cell r="E7">
            <v>5244.4060000000009</v>
          </cell>
        </row>
        <row r="22">
          <cell r="E22">
            <v>4772.5970000000016</v>
          </cell>
        </row>
        <row r="23">
          <cell r="E23">
            <v>3119.7769999999996</v>
          </cell>
        </row>
        <row r="29">
          <cell r="E29">
            <v>3110.1762100000001</v>
          </cell>
        </row>
        <row r="32">
          <cell r="E32">
            <v>279.54781583432555</v>
          </cell>
        </row>
        <row r="36">
          <cell r="E36">
            <v>164.81819053092582</v>
          </cell>
        </row>
      </sheetData>
      <sheetData sheetId="5"/>
      <sheetData sheetId="6"/>
      <sheetData sheetId="7">
        <row r="7">
          <cell r="E7">
            <v>2575.837</v>
          </cell>
        </row>
        <row r="22">
          <cell r="E22">
            <v>2526.4519999999998</v>
          </cell>
        </row>
        <row r="23">
          <cell r="E23">
            <v>1.0499999999999996</v>
          </cell>
        </row>
        <row r="29">
          <cell r="E29">
            <v>0</v>
          </cell>
        </row>
        <row r="32">
          <cell r="E32">
            <v>213.89248564468079</v>
          </cell>
        </row>
        <row r="36">
          <cell r="E36">
            <v>150.47619047619054</v>
          </cell>
        </row>
      </sheetData>
      <sheetData sheetId="8">
        <row r="7">
          <cell r="E7">
            <v>3101.0069999999996</v>
          </cell>
        </row>
        <row r="22">
          <cell r="E22">
            <v>3036.8599999999997</v>
          </cell>
        </row>
        <row r="23">
          <cell r="E23">
            <v>1.0169999999999999</v>
          </cell>
        </row>
        <row r="29">
          <cell r="E29">
            <v>0</v>
          </cell>
        </row>
        <row r="32">
          <cell r="E32">
            <v>212.1711167509531</v>
          </cell>
        </row>
        <row r="36">
          <cell r="E36">
            <v>150.44247787610621</v>
          </cell>
        </row>
      </sheetData>
      <sheetData sheetId="9">
        <row r="7">
          <cell r="E7">
            <v>3290.8120000000004</v>
          </cell>
        </row>
        <row r="22">
          <cell r="E22">
            <v>3224.2140000000004</v>
          </cell>
        </row>
        <row r="23">
          <cell r="E23">
            <v>1.0949999999999998</v>
          </cell>
        </row>
        <row r="29">
          <cell r="E29">
            <v>0</v>
          </cell>
        </row>
        <row r="32">
          <cell r="E32">
            <v>212.50388497210997</v>
          </cell>
        </row>
        <row r="36">
          <cell r="E36">
            <v>151.59817351598178</v>
          </cell>
        </row>
      </sheetData>
      <sheetData sheetId="10"/>
      <sheetData sheetId="11"/>
      <sheetData sheetId="12">
        <row r="7">
          <cell r="E7">
            <v>0</v>
          </cell>
        </row>
      </sheetData>
      <sheetData sheetId="13">
        <row r="7">
          <cell r="E7">
            <v>315.07400000000007</v>
          </cell>
        </row>
        <row r="22">
          <cell r="E22">
            <v>260.21800000000007</v>
          </cell>
        </row>
        <row r="23">
          <cell r="E23">
            <v>1089.7360000000001</v>
          </cell>
        </row>
        <row r="29">
          <cell r="E29">
            <v>1087.779497</v>
          </cell>
        </row>
        <row r="32">
          <cell r="E32">
            <v>232.63090970371044</v>
          </cell>
        </row>
        <row r="36">
          <cell r="E36">
            <v>165.86494343584133</v>
          </cell>
        </row>
      </sheetData>
      <sheetData sheetId="14">
        <row r="7">
          <cell r="E7">
            <v>1450.8149999999998</v>
          </cell>
        </row>
        <row r="22">
          <cell r="E22">
            <v>1234.4749999999999</v>
          </cell>
        </row>
        <row r="23">
          <cell r="E23">
            <v>2436.5659999999998</v>
          </cell>
        </row>
        <row r="29">
          <cell r="E29">
            <v>2392.4555720000003</v>
          </cell>
        </row>
        <row r="32">
          <cell r="E32">
            <v>281.37693022432637</v>
          </cell>
        </row>
        <row r="36">
          <cell r="E36">
            <v>170.19321454867219</v>
          </cell>
        </row>
      </sheetData>
      <sheetData sheetId="15"/>
      <sheetData sheetId="16">
        <row r="7">
          <cell r="E7">
            <v>2483.1509999999998</v>
          </cell>
        </row>
        <row r="22">
          <cell r="E22">
            <v>2263.3220000000001</v>
          </cell>
        </row>
        <row r="23">
          <cell r="E23">
            <v>2181.4179999999997</v>
          </cell>
        </row>
        <row r="29">
          <cell r="E29">
            <v>2155.1574599999999</v>
          </cell>
        </row>
        <row r="32">
          <cell r="E32">
            <v>255.91756788413872</v>
          </cell>
        </row>
        <row r="36">
          <cell r="E36">
            <v>167.84449381090653</v>
          </cell>
        </row>
      </sheetData>
      <sheetData sheetId="17">
        <row r="7">
          <cell r="E7">
            <v>1421.971</v>
          </cell>
        </row>
        <row r="22">
          <cell r="E22">
            <v>1371.0349999999999</v>
          </cell>
        </row>
        <row r="23">
          <cell r="E23">
            <v>479.505</v>
          </cell>
        </row>
        <row r="29">
          <cell r="E29">
            <v>479.505</v>
          </cell>
        </row>
        <row r="32">
          <cell r="E32">
            <v>217.61252958054297</v>
          </cell>
        </row>
        <row r="36">
          <cell r="E36">
            <v>154.57815872618639</v>
          </cell>
        </row>
      </sheetData>
      <sheetData sheetId="18"/>
      <sheetData sheetId="19"/>
      <sheetData sheetId="20">
        <row r="7">
          <cell r="E7">
            <v>1136</v>
          </cell>
        </row>
        <row r="22">
          <cell r="E22">
            <v>1081.1319999999998</v>
          </cell>
        </row>
        <row r="23">
          <cell r="E23">
            <v>377.75099999999998</v>
          </cell>
        </row>
        <row r="29">
          <cell r="E29">
            <v>376.95610999999997</v>
          </cell>
        </row>
        <row r="32">
          <cell r="E32">
            <v>211.87487668560411</v>
          </cell>
        </row>
        <row r="36">
          <cell r="E36">
            <v>157.68323578230104</v>
          </cell>
        </row>
      </sheetData>
      <sheetData sheetId="21">
        <row r="7">
          <cell r="E7">
            <v>1806.1379999999999</v>
          </cell>
        </row>
        <row r="22">
          <cell r="E22">
            <v>1705.6829999999998</v>
          </cell>
        </row>
        <row r="23">
          <cell r="E23">
            <v>696.43300000000011</v>
          </cell>
        </row>
        <row r="29">
          <cell r="E29">
            <v>695.01941699999998</v>
          </cell>
        </row>
        <row r="32">
          <cell r="E32">
            <v>207.99891107692974</v>
          </cell>
        </row>
        <row r="36">
          <cell r="E36">
            <v>160.34421114450345</v>
          </cell>
        </row>
      </sheetData>
      <sheetData sheetId="22">
        <row r="7">
          <cell r="E7">
            <v>1686.337</v>
          </cell>
        </row>
        <row r="22">
          <cell r="E22">
            <v>1607.846</v>
          </cell>
        </row>
        <row r="23">
          <cell r="E23">
            <v>303.113</v>
          </cell>
        </row>
        <row r="29">
          <cell r="E29">
            <v>302.476</v>
          </cell>
        </row>
        <row r="32">
          <cell r="E32">
            <v>224.98600499000887</v>
          </cell>
        </row>
        <row r="36">
          <cell r="E36">
            <v>158.32379343677107</v>
          </cell>
        </row>
      </sheetData>
      <sheetData sheetId="23"/>
      <sheetData sheetId="24"/>
      <sheetData sheetId="25"/>
      <sheetData sheetId="26"/>
      <sheetData sheetId="27"/>
      <sheetData sheetId="28"/>
      <sheetData sheetId="29"/>
      <sheetData sheetId="3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 тарифы на ЭЭ и ЭМ"/>
    </sheetNames>
    <sheetDataSet>
      <sheetData sheetId="0">
        <row r="6">
          <cell r="D6">
            <v>872.55</v>
          </cell>
          <cell r="E6">
            <v>964.73</v>
          </cell>
          <cell r="F6">
            <v>155843.85999999999</v>
          </cell>
          <cell r="G6">
            <v>165817.87</v>
          </cell>
        </row>
        <row r="7">
          <cell r="D7">
            <v>913.49</v>
          </cell>
          <cell r="E7">
            <v>913.49</v>
          </cell>
          <cell r="F7">
            <v>373013.52</v>
          </cell>
          <cell r="G7">
            <v>398024.87</v>
          </cell>
        </row>
        <row r="8">
          <cell r="D8">
            <v>836.13</v>
          </cell>
          <cell r="E8">
            <v>921.82</v>
          </cell>
          <cell r="F8">
            <v>284711.84000000003</v>
          </cell>
          <cell r="G8">
            <v>304066.33</v>
          </cell>
        </row>
        <row r="10">
          <cell r="D10">
            <v>902.11</v>
          </cell>
          <cell r="E10">
            <v>995.93</v>
          </cell>
          <cell r="F10">
            <v>165536.42000000001</v>
          </cell>
          <cell r="G10">
            <v>176130.75</v>
          </cell>
        </row>
        <row r="11">
          <cell r="D11">
            <v>994.87</v>
          </cell>
          <cell r="E11">
            <v>1097.94</v>
          </cell>
        </row>
        <row r="12">
          <cell r="D12">
            <v>1003.35</v>
          </cell>
          <cell r="E12">
            <v>1107.49</v>
          </cell>
        </row>
        <row r="13">
          <cell r="D13">
            <v>985.55</v>
          </cell>
          <cell r="E13">
            <v>1087.99</v>
          </cell>
          <cell r="F13">
            <v>137771.67000000001</v>
          </cell>
          <cell r="G13">
            <v>146589.06</v>
          </cell>
        </row>
        <row r="14">
          <cell r="D14">
            <v>782.88</v>
          </cell>
          <cell r="E14">
            <v>867.06</v>
          </cell>
          <cell r="F14">
            <v>228379.28</v>
          </cell>
          <cell r="G14">
            <v>241926.41</v>
          </cell>
        </row>
        <row r="15">
          <cell r="D15">
            <v>844.65</v>
          </cell>
          <cell r="E15">
            <v>936.2</v>
          </cell>
          <cell r="F15">
            <v>165536.42000000001</v>
          </cell>
          <cell r="G15">
            <v>176130.75</v>
          </cell>
        </row>
        <row r="16">
          <cell r="D16">
            <v>945.03</v>
          </cell>
          <cell r="E16">
            <v>1043.0899999999999</v>
          </cell>
          <cell r="F16">
            <v>218762.58</v>
          </cell>
          <cell r="G16">
            <v>233815.67999999999</v>
          </cell>
        </row>
        <row r="17">
          <cell r="D17">
            <v>625.41</v>
          </cell>
          <cell r="E17">
            <v>692.18</v>
          </cell>
          <cell r="F17">
            <v>196055.37</v>
          </cell>
          <cell r="G17">
            <v>208602.91</v>
          </cell>
        </row>
        <row r="18">
          <cell r="D18">
            <v>752.71</v>
          </cell>
          <cell r="E18">
            <v>831.71</v>
          </cell>
          <cell r="F18">
            <v>218164.75</v>
          </cell>
          <cell r="G18">
            <v>232127.29</v>
          </cell>
        </row>
        <row r="19">
          <cell r="D19">
            <v>704.46</v>
          </cell>
          <cell r="E19">
            <v>778.41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 тарифы на ЭЭ и ЭМ"/>
    </sheetNames>
    <sheetDataSet>
      <sheetData sheetId="0">
        <row r="6">
          <cell r="D6">
            <v>964.73</v>
          </cell>
          <cell r="E6">
            <v>1100.6500000000001</v>
          </cell>
          <cell r="F6">
            <v>165817.87</v>
          </cell>
          <cell r="G6">
            <v>174274.58</v>
          </cell>
        </row>
        <row r="7">
          <cell r="D7">
            <v>913.49</v>
          </cell>
          <cell r="E7">
            <v>1096.08</v>
          </cell>
          <cell r="F7">
            <v>398024.87</v>
          </cell>
          <cell r="G7">
            <v>419581.14</v>
          </cell>
        </row>
        <row r="8">
          <cell r="D8">
            <v>921.82</v>
          </cell>
          <cell r="E8">
            <v>1197.1500000000001</v>
          </cell>
          <cell r="F8">
            <v>304066.33</v>
          </cell>
          <cell r="G8">
            <v>320760.71999999997</v>
          </cell>
        </row>
        <row r="10">
          <cell r="D10">
            <v>995.93</v>
          </cell>
          <cell r="E10">
            <v>1248.5899999999999</v>
          </cell>
          <cell r="F10">
            <v>176130.75</v>
          </cell>
          <cell r="G10">
            <v>185113.42</v>
          </cell>
        </row>
        <row r="11">
          <cell r="D11">
            <v>1097.94</v>
          </cell>
          <cell r="E11">
            <v>1335.73</v>
          </cell>
          <cell r="F11">
            <v>269146.18</v>
          </cell>
          <cell r="G11">
            <v>269146.18</v>
          </cell>
        </row>
        <row r="12">
          <cell r="D12">
            <v>1107.49</v>
          </cell>
          <cell r="E12">
            <v>1347.52</v>
          </cell>
          <cell r="F12">
            <v>269146.18</v>
          </cell>
          <cell r="G12">
            <v>269146.18</v>
          </cell>
        </row>
        <row r="13">
          <cell r="D13">
            <v>1087.99</v>
          </cell>
          <cell r="E13">
            <v>1323.09</v>
          </cell>
          <cell r="F13">
            <v>146589.06</v>
          </cell>
          <cell r="G13">
            <v>154065.1</v>
          </cell>
        </row>
        <row r="14">
          <cell r="D14">
            <v>867.06</v>
          </cell>
          <cell r="E14">
            <v>1134.8599999999999</v>
          </cell>
          <cell r="F14">
            <v>241926.41</v>
          </cell>
          <cell r="G14">
            <v>253813.67</v>
          </cell>
        </row>
        <row r="15">
          <cell r="D15">
            <v>936.2</v>
          </cell>
          <cell r="E15">
            <v>1134.51</v>
          </cell>
          <cell r="F15">
            <v>176130.75</v>
          </cell>
          <cell r="G15">
            <v>185113.42</v>
          </cell>
        </row>
        <row r="16">
          <cell r="D16">
            <v>1043.0899999999999</v>
          </cell>
          <cell r="E16">
            <v>1291.95</v>
          </cell>
          <cell r="F16">
            <v>233815.67999999999</v>
          </cell>
          <cell r="G16">
            <v>246939.8</v>
          </cell>
        </row>
        <row r="17">
          <cell r="D17">
            <v>692.18</v>
          </cell>
          <cell r="E17">
            <v>851.38</v>
          </cell>
          <cell r="F17">
            <v>208602.91</v>
          </cell>
          <cell r="G17">
            <v>219241.66</v>
          </cell>
        </row>
        <row r="18">
          <cell r="D18">
            <v>831.71</v>
          </cell>
          <cell r="E18">
            <v>1023.94</v>
          </cell>
          <cell r="F18">
            <v>232127.29</v>
          </cell>
          <cell r="G18">
            <v>243965.79</v>
          </cell>
        </row>
        <row r="19">
          <cell r="D19">
            <v>778.41</v>
          </cell>
          <cell r="E19">
            <v>957.17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Информация об организации"/>
      <sheetName val="Утв. тарифы на ТЭ и ТН"/>
    </sheetNames>
    <sheetDataSet>
      <sheetData sheetId="0"/>
      <sheetData sheetId="1"/>
      <sheetData sheetId="2">
        <row r="7">
          <cell r="M7">
            <v>1001.73</v>
          </cell>
          <cell r="N7">
            <v>1162.6400000000001</v>
          </cell>
        </row>
        <row r="8">
          <cell r="M8">
            <v>748.66</v>
          </cell>
          <cell r="N8">
            <v>860.49</v>
          </cell>
        </row>
        <row r="11">
          <cell r="M11">
            <v>34.76</v>
          </cell>
          <cell r="N11">
            <v>68.069999999999993</v>
          </cell>
        </row>
        <row r="12">
          <cell r="M12">
            <v>26.72</v>
          </cell>
          <cell r="N12">
            <v>49.16</v>
          </cell>
        </row>
        <row r="13">
          <cell r="M13">
            <v>49.15</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тв. тарифы на ТЭ и ТН"/>
    </sheetNames>
    <sheetDataSet>
      <sheetData sheetId="0">
        <row r="5">
          <cell r="B5">
            <v>1162.6400000000001</v>
          </cell>
          <cell r="C5">
            <v>1415.57</v>
          </cell>
        </row>
        <row r="6">
          <cell r="B6">
            <v>860.49</v>
          </cell>
          <cell r="C6">
            <v>934.55</v>
          </cell>
        </row>
        <row r="8">
          <cell r="B8">
            <v>49.5</v>
          </cell>
          <cell r="C8">
            <v>49.5</v>
          </cell>
        </row>
        <row r="12">
          <cell r="B12">
            <v>48.9</v>
          </cell>
          <cell r="C12">
            <v>48.9</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3 Челябинск_МУ ТЭ"/>
      <sheetName val="5.3 Челябинск_МУ ТЭ (вода)"/>
      <sheetName val="5.3 Челябинск_МУ ТЭ (пар)"/>
      <sheetName val="5.3 Челябинск_МУ ТН"/>
      <sheetName val="5.4 Челябинск_МУ ТЭ"/>
      <sheetName val="5.4 Челябинск_МУ ТЭ (вода)"/>
      <sheetName val="5.4 Челябинск_МУ ТЭ (пар)"/>
      <sheetName val="5.4 Челябинск_МУ ТН"/>
      <sheetName val="5.9 Челябинск_МУ ТЭ"/>
      <sheetName val="5.9 Челябинск_МУ ТЭ (вода)"/>
      <sheetName val="5.9 Челябинск_МУ ТЭ (пар)"/>
      <sheetName val="5.3 Тюмень_МУ ТЭ"/>
      <sheetName val="5.3 Тюмень_МУ ТЭ (вода)"/>
      <sheetName val="5.3 Тюмень_МУ ТЭ (пар)"/>
      <sheetName val="5.4 Тюмень_МУ ТЭ"/>
      <sheetName val="5.4 Тюмень_МУ ТЭ (вода)"/>
      <sheetName val="5.4 Тюмень_МУ ТЭ (пар)"/>
      <sheetName val="5.9 Тюмень_МУ ТЭ"/>
      <sheetName val="5.9 Тюмень_МУ ТЭ (вода)"/>
      <sheetName val="5.9 Тюмень_МУ ТЭ (пар)"/>
      <sheetName val="Скрыть листы"/>
      <sheetName val="Вопросы"/>
      <sheetName val="дельта НВВ_Челябинск"/>
      <sheetName val="факт.НВВ_Челябинск"/>
      <sheetName val="дельта НВВ_Тюмень"/>
      <sheetName val="факт.НВВ_Тюмень"/>
      <sheetName val="дельта НВВ_Тюмень_ТН"/>
      <sheetName val="факт.НВВ_Тюмень_ТН"/>
      <sheetName val="дельта НВВ_Тюмень_ТН_выр"/>
      <sheetName val="факт.НВВ_Тюмень_ТН_выр"/>
      <sheetName val="дельта НВВ_Челябинск_ТН"/>
      <sheetName val="факт.НВВ_Челябинск_ТН"/>
      <sheetName val="ОР"/>
      <sheetName val="УРУТ_факт"/>
      <sheetName val="3.1 Челябинск"/>
      <sheetName val="3.1 Тюмень"/>
      <sheetName val="ПО ТЭ Челябинск"/>
      <sheetName val="ПО ТЭ Тюмень"/>
      <sheetName val="Структура ПО Челябинск"/>
      <sheetName val="Структура ПО Тюмень"/>
      <sheetName val="Эн.ресурсы (тех.н) ЧТЭЦ-1"/>
      <sheetName val="Эн.ресурсы (тех.н) ЧТЭЦ-2"/>
      <sheetName val="Эн.ресурсы (тех.н) ЧТЭЦ-3"/>
      <sheetName val="Эн.ресурсы (тех.н) ТТЭЦ-2"/>
      <sheetName val="Тех.вода ЧТЭЦ-1"/>
      <sheetName val="Тех.вода ЧТЭЦ-2"/>
      <sheetName val="Тех.вода ЧТЭЦ-3"/>
      <sheetName val="Тех.вода ЧТЭЦ-4"/>
      <sheetName val="Тех.вода ТТЭЦ-1"/>
      <sheetName val="Тех.вода ТТЭЦ-2"/>
      <sheetName val="Фин.кап.влож._ЧО"/>
      <sheetName val="Фин.кап.влож._Тюмень"/>
      <sheetName val="Объекты кап.влож._ЧО"/>
      <sheetName val="Объекты кап.влож._Тюмень"/>
      <sheetName val="%"/>
      <sheetName val="Индексы"/>
      <sheetName val="Лист1"/>
      <sheetName val="5.1 ЧТЭЦ-1"/>
      <sheetName val="5.1 ЧТЭЦ-2"/>
      <sheetName val="5.1 ЧТЭЦ-3"/>
      <sheetName val="5.1 ЧТЭЦ-4"/>
      <sheetName val="5.1 Челябинск"/>
      <sheetName val="5.1 ЧТЭЦ-1_ТН"/>
      <sheetName val="5.1 ЧТЭЦ-2_ТН"/>
      <sheetName val="5.1 ЧТЭЦ-3_ТН"/>
      <sheetName val="5.1 ЧТЭЦ-4_ТН"/>
      <sheetName val="5.1 Челябинск_ТН"/>
      <sheetName val="5.1 ТТЭЦ-1"/>
      <sheetName val="5.1 ТТЭЦ-2"/>
      <sheetName val="5.1 Тюмень"/>
      <sheetName val="5.2 Челябинск"/>
      <sheetName val="5.2 Челябинск_ТН"/>
      <sheetName val="5.2 Тюмень"/>
      <sheetName val="5.3 ЧТЭЦ-1"/>
      <sheetName val="5.3 ЧТЭЦ-2"/>
      <sheetName val="5.3 ЧТЭЦ-3"/>
      <sheetName val="5.3 ЧТЭЦ-4"/>
      <sheetName val="5.3 Челябинск"/>
      <sheetName val="5.3 ЧТЭЦ-1_ТН"/>
      <sheetName val="5.3 ЧТЭЦ-2_ТН"/>
      <sheetName val="5.3 ЧТЭЦ-3_ТН"/>
      <sheetName val="5.3 ЧТЭЦ-4_ТН"/>
      <sheetName val="5.3 Челябинск_ТН"/>
      <sheetName val="5.3 Челябинск_ТН_на печать"/>
      <sheetName val="5.3 ТТЭЦ-1"/>
      <sheetName val="5.3 ТТЭЦ-2"/>
      <sheetName val="5.3 Тюмень"/>
      <sheetName val="5.4 ЧТЭЦ-1"/>
      <sheetName val="5.4 ЧТЭЦ-2"/>
      <sheetName val="5.4 ЧТЭЦ-3"/>
      <sheetName val="5.4 ЧТЭЦ-4"/>
      <sheetName val="5.4 Челябинск"/>
      <sheetName val="5.4 ЧТЭЦ-1_ТН"/>
      <sheetName val="5.4 ЧТЭЦ-2_ТН"/>
      <sheetName val="5.4 ЧТЭЦ-3_ТН"/>
      <sheetName val="5.4 ЧТЭЦ-4_ТН"/>
      <sheetName val="5.4 Челябинск_ТН_было"/>
      <sheetName val="5.4 Челябинск_ТН"/>
      <sheetName val="5.4 ТТЭЦ-1"/>
      <sheetName val="5.4 ТТЭЦ-2"/>
      <sheetName val="5.4 Тюмень"/>
      <sheetName val="5.9 Челябинск"/>
      <sheetName val="5.9 Тюмень"/>
      <sheetName val="6.1. Челябинск"/>
      <sheetName val="6.1. ТО"/>
      <sheetName val="ПО ТН ЧТЭЦ-1"/>
      <sheetName val="ПО ТН ЧТЭЦ-2"/>
      <sheetName val="ПО ТН ЧТЭЦ-3"/>
      <sheetName val="ПО ТН ЧТЭЦ-4"/>
      <sheetName val="ПО ТН Челябинск"/>
      <sheetName val="ПО ТН ТТЭЦ-1"/>
      <sheetName val="ПО ТН ТТЭЦ-2"/>
      <sheetName val="ПО ТН Тюмень"/>
      <sheetName val="Смета ЧТЭЦ-1_ТЭ (вода)"/>
      <sheetName val="Смета ЧТЭЦ-2_ТЭ (вода)"/>
      <sheetName val="Смета ЧТЭЦ-3_ТЭ (вода)"/>
      <sheetName val="Смета ЧТЭЦ-4_ТЭ (вода)"/>
      <sheetName val="Смета Челябинск_ТЭ (вода)"/>
      <sheetName val="Смета ТТЭЦ-1_ТЭ (вода)"/>
      <sheetName val="Смета ТТЭЦ-2_ТЭ (вода)"/>
      <sheetName val="Смета Тюмень_ТЭ (вода)"/>
      <sheetName val="Смета ЧТЭЦ-1_ТЭ (пар)"/>
      <sheetName val="Смета ЧТЭЦ-2_ТЭ (пар)"/>
      <sheetName val="Смета ЧТЭЦ-3_ТЭ (пар)"/>
      <sheetName val="Смета ЧТЭЦ-4_ТЭ (пар)"/>
      <sheetName val="Смета Челябинск_ТЭ (пар)"/>
      <sheetName val="Смета ТТЭЦ-1_ТЭ (пар)"/>
      <sheetName val="Смета ТТЭЦ-2_ТЭ (пар)"/>
      <sheetName val="Смета Тюмень_ТЭ (пар)"/>
      <sheetName val="Смета ЧТЭЦ-1_ТЭ"/>
      <sheetName val="Смета ЧТЭЦ-2_ТЭ"/>
      <sheetName val="Смета ЧТЭЦ-3_ТЭ"/>
      <sheetName val="Смета ЧТЭЦ-4_ТЭ"/>
      <sheetName val="Смета Челябинск_ТЭ"/>
      <sheetName val="Смета ТТЭЦ-1_ТЭ"/>
      <sheetName val="Смета ТТЭЦ-2_ТЭ"/>
      <sheetName val="Смета Тюмень_ТЭ"/>
      <sheetName val="Смета ЧТЭЦ-1"/>
      <sheetName val="Смета ЧТЭЦ-2"/>
      <sheetName val="Смета ЧТЭЦ-3"/>
      <sheetName val="Смета ЧТЭЦ-4"/>
      <sheetName val="Смета Челябинск"/>
      <sheetName val="Смета ТТЭЦ-1"/>
      <sheetName val="Смета ТТЭЦ-2"/>
      <sheetName val="Смета Тюмень"/>
      <sheetName val="Смета ЧТЭЦ-1_ХОВ"/>
      <sheetName val="Смета ЧТЭЦ-2_ХОВ"/>
      <sheetName val="Смета ЧТЭЦ-3_ХОВ"/>
      <sheetName val="Смета ЧТЭЦ-4_ХОВ"/>
      <sheetName val="Смета Челябинск_ХОВ"/>
      <sheetName val="Смета ТТЭЦ-1_ХОВ"/>
      <sheetName val="Смета ТТЭЦ-2_ХОВ"/>
      <sheetName val="Смета Тюмень_ХОВ"/>
      <sheetName val="Смета ТТЭЦ-1_ХОВ_всего"/>
      <sheetName val="Смета ТТЭЦ-2_ХОВ_всего"/>
      <sheetName val="Смета Тюмень_ХОВ_всего"/>
      <sheetName val="ХОВ Челябинск"/>
      <sheetName val="ХОВ Челябинск с АУП"/>
      <sheetName val="ХОВ Челябинск_"/>
      <sheetName val="6.1 ТН_Челябинск"/>
      <sheetName val="ХОВ Тюмень (на сторону)"/>
      <sheetName val="ХОВ Тюмень (на сторону)_"/>
      <sheetName val="6.1 ТН_Тюмень (на сторону)"/>
      <sheetName val="ХОВ Тюмень_всего"/>
      <sheetName val="ХОВ Тюмень_всего_"/>
      <sheetName val="6.1 ТН_Тюмень_всего"/>
      <sheetName val="Заявление"/>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ow r="12">
          <cell r="I12">
            <v>1515.3142333881635</v>
          </cell>
        </row>
      </sheetData>
      <sheetData sheetId="104">
        <row r="12">
          <cell r="I12">
            <v>1130.4356448526562</v>
          </cell>
        </row>
      </sheetData>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row r="13">
          <cell r="E13">
            <v>55.976601896918794</v>
          </cell>
        </row>
      </sheetData>
      <sheetData sheetId="160"/>
      <sheetData sheetId="161"/>
      <sheetData sheetId="162"/>
      <sheetData sheetId="163"/>
      <sheetData sheetId="164"/>
      <sheetData sheetId="165">
        <row r="13">
          <cell r="E13">
            <v>84.922515459128462</v>
          </cell>
        </row>
      </sheetData>
      <sheetData sheetId="16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wardenergy@frwd.energy"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abSelected="1" zoomScaleNormal="100" workbookViewId="0">
      <selection sqref="A1:C1"/>
    </sheetView>
  </sheetViews>
  <sheetFormatPr defaultRowHeight="12.75"/>
  <cols>
    <col min="1" max="3" width="41.7109375" style="1" customWidth="1"/>
    <col min="4" max="4" width="9.7109375" style="1" customWidth="1"/>
    <col min="5" max="249" width="9.140625" style="1"/>
    <col min="250" max="250" width="9.85546875" style="1" customWidth="1"/>
    <col min="251" max="259" width="9.140625" style="1"/>
    <col min="260" max="260" width="9.7109375" style="1" customWidth="1"/>
    <col min="261" max="505" width="9.140625" style="1"/>
    <col min="506" max="506" width="9.85546875" style="1" customWidth="1"/>
    <col min="507" max="515" width="9.140625" style="1"/>
    <col min="516" max="516" width="9.7109375" style="1" customWidth="1"/>
    <col min="517" max="761" width="9.140625" style="1"/>
    <col min="762" max="762" width="9.85546875" style="1" customWidth="1"/>
    <col min="763" max="771" width="9.140625" style="1"/>
    <col min="772" max="772" width="9.7109375" style="1" customWidth="1"/>
    <col min="773" max="1017" width="9.140625" style="1"/>
    <col min="1018" max="1018" width="9.85546875" style="1" customWidth="1"/>
    <col min="1019" max="1027" width="9.140625" style="1"/>
    <col min="1028" max="1028" width="9.7109375" style="1" customWidth="1"/>
    <col min="1029" max="1273" width="9.140625" style="1"/>
    <col min="1274" max="1274" width="9.85546875" style="1" customWidth="1"/>
    <col min="1275" max="1283" width="9.140625" style="1"/>
    <col min="1284" max="1284" width="9.7109375" style="1" customWidth="1"/>
    <col min="1285" max="1529" width="9.140625" style="1"/>
    <col min="1530" max="1530" width="9.85546875" style="1" customWidth="1"/>
    <col min="1531" max="1539" width="9.140625" style="1"/>
    <col min="1540" max="1540" width="9.7109375" style="1" customWidth="1"/>
    <col min="1541" max="1785" width="9.140625" style="1"/>
    <col min="1786" max="1786" width="9.85546875" style="1" customWidth="1"/>
    <col min="1787" max="1795" width="9.140625" style="1"/>
    <col min="1796" max="1796" width="9.7109375" style="1" customWidth="1"/>
    <col min="1797" max="2041" width="9.140625" style="1"/>
    <col min="2042" max="2042" width="9.85546875" style="1" customWidth="1"/>
    <col min="2043" max="2051" width="9.140625" style="1"/>
    <col min="2052" max="2052" width="9.7109375" style="1" customWidth="1"/>
    <col min="2053" max="2297" width="9.140625" style="1"/>
    <col min="2298" max="2298" width="9.85546875" style="1" customWidth="1"/>
    <col min="2299" max="2307" width="9.140625" style="1"/>
    <col min="2308" max="2308" width="9.7109375" style="1" customWidth="1"/>
    <col min="2309" max="2553" width="9.140625" style="1"/>
    <col min="2554" max="2554" width="9.85546875" style="1" customWidth="1"/>
    <col min="2555" max="2563" width="9.140625" style="1"/>
    <col min="2564" max="2564" width="9.7109375" style="1" customWidth="1"/>
    <col min="2565" max="2809" width="9.140625" style="1"/>
    <col min="2810" max="2810" width="9.85546875" style="1" customWidth="1"/>
    <col min="2811" max="2819" width="9.140625" style="1"/>
    <col min="2820" max="2820" width="9.7109375" style="1" customWidth="1"/>
    <col min="2821" max="3065" width="9.140625" style="1"/>
    <col min="3066" max="3066" width="9.85546875" style="1" customWidth="1"/>
    <col min="3067" max="3075" width="9.140625" style="1"/>
    <col min="3076" max="3076" width="9.7109375" style="1" customWidth="1"/>
    <col min="3077" max="3321" width="9.140625" style="1"/>
    <col min="3322" max="3322" width="9.85546875" style="1" customWidth="1"/>
    <col min="3323" max="3331" width="9.140625" style="1"/>
    <col min="3332" max="3332" width="9.7109375" style="1" customWidth="1"/>
    <col min="3333" max="3577" width="9.140625" style="1"/>
    <col min="3578" max="3578" width="9.85546875" style="1" customWidth="1"/>
    <col min="3579" max="3587" width="9.140625" style="1"/>
    <col min="3588" max="3588" width="9.7109375" style="1" customWidth="1"/>
    <col min="3589" max="3833" width="9.140625" style="1"/>
    <col min="3834" max="3834" width="9.85546875" style="1" customWidth="1"/>
    <col min="3835" max="3843" width="9.140625" style="1"/>
    <col min="3844" max="3844" width="9.7109375" style="1" customWidth="1"/>
    <col min="3845" max="4089" width="9.140625" style="1"/>
    <col min="4090" max="4090" width="9.85546875" style="1" customWidth="1"/>
    <col min="4091" max="4099" width="9.140625" style="1"/>
    <col min="4100" max="4100" width="9.7109375" style="1" customWidth="1"/>
    <col min="4101" max="4345" width="9.140625" style="1"/>
    <col min="4346" max="4346" width="9.85546875" style="1" customWidth="1"/>
    <col min="4347" max="4355" width="9.140625" style="1"/>
    <col min="4356" max="4356" width="9.7109375" style="1" customWidth="1"/>
    <col min="4357" max="4601" width="9.140625" style="1"/>
    <col min="4602" max="4602" width="9.85546875" style="1" customWidth="1"/>
    <col min="4603" max="4611" width="9.140625" style="1"/>
    <col min="4612" max="4612" width="9.7109375" style="1" customWidth="1"/>
    <col min="4613" max="4857" width="9.140625" style="1"/>
    <col min="4858" max="4858" width="9.85546875" style="1" customWidth="1"/>
    <col min="4859" max="4867" width="9.140625" style="1"/>
    <col min="4868" max="4868" width="9.7109375" style="1" customWidth="1"/>
    <col min="4869" max="5113" width="9.140625" style="1"/>
    <col min="5114" max="5114" width="9.85546875" style="1" customWidth="1"/>
    <col min="5115" max="5123" width="9.140625" style="1"/>
    <col min="5124" max="5124" width="9.7109375" style="1" customWidth="1"/>
    <col min="5125" max="5369" width="9.140625" style="1"/>
    <col min="5370" max="5370" width="9.85546875" style="1" customWidth="1"/>
    <col min="5371" max="5379" width="9.140625" style="1"/>
    <col min="5380" max="5380" width="9.7109375" style="1" customWidth="1"/>
    <col min="5381" max="5625" width="9.140625" style="1"/>
    <col min="5626" max="5626" width="9.85546875" style="1" customWidth="1"/>
    <col min="5627" max="5635" width="9.140625" style="1"/>
    <col min="5636" max="5636" width="9.7109375" style="1" customWidth="1"/>
    <col min="5637" max="5881" width="9.140625" style="1"/>
    <col min="5882" max="5882" width="9.85546875" style="1" customWidth="1"/>
    <col min="5883" max="5891" width="9.140625" style="1"/>
    <col min="5892" max="5892" width="9.7109375" style="1" customWidth="1"/>
    <col min="5893" max="6137" width="9.140625" style="1"/>
    <col min="6138" max="6138" width="9.85546875" style="1" customWidth="1"/>
    <col min="6139" max="6147" width="9.140625" style="1"/>
    <col min="6148" max="6148" width="9.7109375" style="1" customWidth="1"/>
    <col min="6149" max="6393" width="9.140625" style="1"/>
    <col min="6394" max="6394" width="9.85546875" style="1" customWidth="1"/>
    <col min="6395" max="6403" width="9.140625" style="1"/>
    <col min="6404" max="6404" width="9.7109375" style="1" customWidth="1"/>
    <col min="6405" max="6649" width="9.140625" style="1"/>
    <col min="6650" max="6650" width="9.85546875" style="1" customWidth="1"/>
    <col min="6651" max="6659" width="9.140625" style="1"/>
    <col min="6660" max="6660" width="9.7109375" style="1" customWidth="1"/>
    <col min="6661" max="6905" width="9.140625" style="1"/>
    <col min="6906" max="6906" width="9.85546875" style="1" customWidth="1"/>
    <col min="6907" max="6915" width="9.140625" style="1"/>
    <col min="6916" max="6916" width="9.7109375" style="1" customWidth="1"/>
    <col min="6917" max="7161" width="9.140625" style="1"/>
    <col min="7162" max="7162" width="9.85546875" style="1" customWidth="1"/>
    <col min="7163" max="7171" width="9.140625" style="1"/>
    <col min="7172" max="7172" width="9.7109375" style="1" customWidth="1"/>
    <col min="7173" max="7417" width="9.140625" style="1"/>
    <col min="7418" max="7418" width="9.85546875" style="1" customWidth="1"/>
    <col min="7419" max="7427" width="9.140625" style="1"/>
    <col min="7428" max="7428" width="9.7109375" style="1" customWidth="1"/>
    <col min="7429" max="7673" width="9.140625" style="1"/>
    <col min="7674" max="7674" width="9.85546875" style="1" customWidth="1"/>
    <col min="7675" max="7683" width="9.140625" style="1"/>
    <col min="7684" max="7684" width="9.7109375" style="1" customWidth="1"/>
    <col min="7685" max="7929" width="9.140625" style="1"/>
    <col min="7930" max="7930" width="9.85546875" style="1" customWidth="1"/>
    <col min="7931" max="7939" width="9.140625" style="1"/>
    <col min="7940" max="7940" width="9.7109375" style="1" customWidth="1"/>
    <col min="7941" max="8185" width="9.140625" style="1"/>
    <col min="8186" max="8186" width="9.85546875" style="1" customWidth="1"/>
    <col min="8187" max="8195" width="9.140625" style="1"/>
    <col min="8196" max="8196" width="9.7109375" style="1" customWidth="1"/>
    <col min="8197" max="8441" width="9.140625" style="1"/>
    <col min="8442" max="8442" width="9.85546875" style="1" customWidth="1"/>
    <col min="8443" max="8451" width="9.140625" style="1"/>
    <col min="8452" max="8452" width="9.7109375" style="1" customWidth="1"/>
    <col min="8453" max="8697" width="9.140625" style="1"/>
    <col min="8698" max="8698" width="9.85546875" style="1" customWidth="1"/>
    <col min="8699" max="8707" width="9.140625" style="1"/>
    <col min="8708" max="8708" width="9.7109375" style="1" customWidth="1"/>
    <col min="8709" max="8953" width="9.140625" style="1"/>
    <col min="8954" max="8954" width="9.85546875" style="1" customWidth="1"/>
    <col min="8955" max="8963" width="9.140625" style="1"/>
    <col min="8964" max="8964" width="9.7109375" style="1" customWidth="1"/>
    <col min="8965" max="9209" width="9.140625" style="1"/>
    <col min="9210" max="9210" width="9.85546875" style="1" customWidth="1"/>
    <col min="9211" max="9219" width="9.140625" style="1"/>
    <col min="9220" max="9220" width="9.7109375" style="1" customWidth="1"/>
    <col min="9221" max="9465" width="9.140625" style="1"/>
    <col min="9466" max="9466" width="9.85546875" style="1" customWidth="1"/>
    <col min="9467" max="9475" width="9.140625" style="1"/>
    <col min="9476" max="9476" width="9.7109375" style="1" customWidth="1"/>
    <col min="9477" max="9721" width="9.140625" style="1"/>
    <col min="9722" max="9722" width="9.85546875" style="1" customWidth="1"/>
    <col min="9723" max="9731" width="9.140625" style="1"/>
    <col min="9732" max="9732" width="9.7109375" style="1" customWidth="1"/>
    <col min="9733" max="9977" width="9.140625" style="1"/>
    <col min="9978" max="9978" width="9.85546875" style="1" customWidth="1"/>
    <col min="9979" max="9987" width="9.140625" style="1"/>
    <col min="9988" max="9988" width="9.7109375" style="1" customWidth="1"/>
    <col min="9989" max="10233" width="9.140625" style="1"/>
    <col min="10234" max="10234" width="9.85546875" style="1" customWidth="1"/>
    <col min="10235" max="10243" width="9.140625" style="1"/>
    <col min="10244" max="10244" width="9.7109375" style="1" customWidth="1"/>
    <col min="10245" max="10489" width="9.140625" style="1"/>
    <col min="10490" max="10490" width="9.85546875" style="1" customWidth="1"/>
    <col min="10491" max="10499" width="9.140625" style="1"/>
    <col min="10500" max="10500" width="9.7109375" style="1" customWidth="1"/>
    <col min="10501" max="10745" width="9.140625" style="1"/>
    <col min="10746" max="10746" width="9.85546875" style="1" customWidth="1"/>
    <col min="10747" max="10755" width="9.140625" style="1"/>
    <col min="10756" max="10756" width="9.7109375" style="1" customWidth="1"/>
    <col min="10757" max="11001" width="9.140625" style="1"/>
    <col min="11002" max="11002" width="9.85546875" style="1" customWidth="1"/>
    <col min="11003" max="11011" width="9.140625" style="1"/>
    <col min="11012" max="11012" width="9.7109375" style="1" customWidth="1"/>
    <col min="11013" max="11257" width="9.140625" style="1"/>
    <col min="11258" max="11258" width="9.85546875" style="1" customWidth="1"/>
    <col min="11259" max="11267" width="9.140625" style="1"/>
    <col min="11268" max="11268" width="9.7109375" style="1" customWidth="1"/>
    <col min="11269" max="11513" width="9.140625" style="1"/>
    <col min="11514" max="11514" width="9.85546875" style="1" customWidth="1"/>
    <col min="11515" max="11523" width="9.140625" style="1"/>
    <col min="11524" max="11524" width="9.7109375" style="1" customWidth="1"/>
    <col min="11525" max="11769" width="9.140625" style="1"/>
    <col min="11770" max="11770" width="9.85546875" style="1" customWidth="1"/>
    <col min="11771" max="11779" width="9.140625" style="1"/>
    <col min="11780" max="11780" width="9.7109375" style="1" customWidth="1"/>
    <col min="11781" max="12025" width="9.140625" style="1"/>
    <col min="12026" max="12026" width="9.85546875" style="1" customWidth="1"/>
    <col min="12027" max="12035" width="9.140625" style="1"/>
    <col min="12036" max="12036" width="9.7109375" style="1" customWidth="1"/>
    <col min="12037" max="12281" width="9.140625" style="1"/>
    <col min="12282" max="12282" width="9.85546875" style="1" customWidth="1"/>
    <col min="12283" max="12291" width="9.140625" style="1"/>
    <col min="12292" max="12292" width="9.7109375" style="1" customWidth="1"/>
    <col min="12293" max="12537" width="9.140625" style="1"/>
    <col min="12538" max="12538" width="9.85546875" style="1" customWidth="1"/>
    <col min="12539" max="12547" width="9.140625" style="1"/>
    <col min="12548" max="12548" width="9.7109375" style="1" customWidth="1"/>
    <col min="12549" max="12793" width="9.140625" style="1"/>
    <col min="12794" max="12794" width="9.85546875" style="1" customWidth="1"/>
    <col min="12795" max="12803" width="9.140625" style="1"/>
    <col min="12804" max="12804" width="9.7109375" style="1" customWidth="1"/>
    <col min="12805" max="13049" width="9.140625" style="1"/>
    <col min="13050" max="13050" width="9.85546875" style="1" customWidth="1"/>
    <col min="13051" max="13059" width="9.140625" style="1"/>
    <col min="13060" max="13060" width="9.7109375" style="1" customWidth="1"/>
    <col min="13061" max="13305" width="9.140625" style="1"/>
    <col min="13306" max="13306" width="9.85546875" style="1" customWidth="1"/>
    <col min="13307" max="13315" width="9.140625" style="1"/>
    <col min="13316" max="13316" width="9.7109375" style="1" customWidth="1"/>
    <col min="13317" max="13561" width="9.140625" style="1"/>
    <col min="13562" max="13562" width="9.85546875" style="1" customWidth="1"/>
    <col min="13563" max="13571" width="9.140625" style="1"/>
    <col min="13572" max="13572" width="9.7109375" style="1" customWidth="1"/>
    <col min="13573" max="13817" width="9.140625" style="1"/>
    <col min="13818" max="13818" width="9.85546875" style="1" customWidth="1"/>
    <col min="13819" max="13827" width="9.140625" style="1"/>
    <col min="13828" max="13828" width="9.7109375" style="1" customWidth="1"/>
    <col min="13829" max="14073" width="9.140625" style="1"/>
    <col min="14074" max="14074" width="9.85546875" style="1" customWidth="1"/>
    <col min="14075" max="14083" width="9.140625" style="1"/>
    <col min="14084" max="14084" width="9.7109375" style="1" customWidth="1"/>
    <col min="14085" max="14329" width="9.140625" style="1"/>
    <col min="14330" max="14330" width="9.85546875" style="1" customWidth="1"/>
    <col min="14331" max="14339" width="9.140625" style="1"/>
    <col min="14340" max="14340" width="9.7109375" style="1" customWidth="1"/>
    <col min="14341" max="14585" width="9.140625" style="1"/>
    <col min="14586" max="14586" width="9.85546875" style="1" customWidth="1"/>
    <col min="14587" max="14595" width="9.140625" style="1"/>
    <col min="14596" max="14596" width="9.7109375" style="1" customWidth="1"/>
    <col min="14597" max="14841" width="9.140625" style="1"/>
    <col min="14842" max="14842" width="9.85546875" style="1" customWidth="1"/>
    <col min="14843" max="14851" width="9.140625" style="1"/>
    <col min="14852" max="14852" width="9.7109375" style="1" customWidth="1"/>
    <col min="14853" max="15097" width="9.140625" style="1"/>
    <col min="15098" max="15098" width="9.85546875" style="1" customWidth="1"/>
    <col min="15099" max="15107" width="9.140625" style="1"/>
    <col min="15108" max="15108" width="9.7109375" style="1" customWidth="1"/>
    <col min="15109" max="15353" width="9.140625" style="1"/>
    <col min="15354" max="15354" width="9.85546875" style="1" customWidth="1"/>
    <col min="15355" max="15363" width="9.140625" style="1"/>
    <col min="15364" max="15364" width="9.7109375" style="1" customWidth="1"/>
    <col min="15365" max="15609" width="9.140625" style="1"/>
    <col min="15610" max="15610" width="9.85546875" style="1" customWidth="1"/>
    <col min="15611" max="15619" width="9.140625" style="1"/>
    <col min="15620" max="15620" width="9.7109375" style="1" customWidth="1"/>
    <col min="15621" max="15865" width="9.140625" style="1"/>
    <col min="15866" max="15866" width="9.85546875" style="1" customWidth="1"/>
    <col min="15867" max="15875" width="9.140625" style="1"/>
    <col min="15876" max="15876" width="9.7109375" style="1" customWidth="1"/>
    <col min="15877" max="16121" width="9.140625" style="1"/>
    <col min="16122" max="16122" width="9.85546875" style="1" customWidth="1"/>
    <col min="16123" max="16131" width="9.140625" style="1"/>
    <col min="16132" max="16132" width="9.7109375" style="1" customWidth="1"/>
    <col min="16133" max="16384" width="9.140625" style="1"/>
  </cols>
  <sheetData>
    <row r="1" spans="1:3" ht="25.5" customHeight="1">
      <c r="A1" s="96" t="s">
        <v>29</v>
      </c>
      <c r="B1" s="96"/>
      <c r="C1" s="96"/>
    </row>
    <row r="2" spans="1:3" ht="24.75" customHeight="1">
      <c r="A2" s="96" t="s">
        <v>148</v>
      </c>
      <c r="B2" s="96"/>
      <c r="C2" s="96"/>
    </row>
    <row r="3" spans="1:3" ht="31.5" customHeight="1">
      <c r="A3" s="97" t="s">
        <v>47</v>
      </c>
      <c r="B3" s="97"/>
      <c r="C3" s="97"/>
    </row>
    <row r="4" spans="1:3" ht="86.25" customHeight="1">
      <c r="A4" s="98" t="s">
        <v>48</v>
      </c>
      <c r="B4" s="98"/>
      <c r="C4" s="98"/>
    </row>
    <row r="5" spans="1:3" ht="27" customHeight="1">
      <c r="A5" s="3" t="s">
        <v>52</v>
      </c>
      <c r="B5" s="4">
        <v>2026</v>
      </c>
      <c r="C5" s="2" t="s">
        <v>53</v>
      </c>
    </row>
    <row r="7" spans="1:3" s="17" customFormat="1" ht="35.25" customHeight="1">
      <c r="A7" s="95" t="s">
        <v>49</v>
      </c>
      <c r="B7" s="95"/>
      <c r="C7" s="18" t="s">
        <v>313</v>
      </c>
    </row>
    <row r="8" spans="1:3" s="17" customFormat="1" ht="35.25" customHeight="1">
      <c r="A8" s="95" t="s">
        <v>50</v>
      </c>
      <c r="B8" s="95"/>
      <c r="C8" s="76" t="s">
        <v>314</v>
      </c>
    </row>
    <row r="9" spans="1:3" s="17" customFormat="1" ht="11.25">
      <c r="A9" s="91" t="s">
        <v>51</v>
      </c>
      <c r="B9" s="92"/>
      <c r="C9" s="19" t="s">
        <v>22</v>
      </c>
    </row>
    <row r="10" spans="1:3" s="17" customFormat="1" ht="11.25">
      <c r="A10" s="91"/>
      <c r="B10" s="92"/>
      <c r="C10" s="67" t="s">
        <v>312</v>
      </c>
    </row>
    <row r="11" spans="1:3" s="17" customFormat="1" ht="11.25">
      <c r="A11" s="91"/>
      <c r="B11" s="92"/>
      <c r="C11" s="19" t="s">
        <v>19</v>
      </c>
    </row>
    <row r="12" spans="1:3" s="17" customFormat="1" ht="11.25">
      <c r="A12" s="91"/>
      <c r="B12" s="92"/>
      <c r="C12" s="19" t="s">
        <v>23</v>
      </c>
    </row>
    <row r="13" spans="1:3" s="17" customFormat="1" ht="11.25">
      <c r="A13" s="91"/>
      <c r="B13" s="92"/>
      <c r="C13" s="67" t="s">
        <v>307</v>
      </c>
    </row>
    <row r="14" spans="1:3" s="17" customFormat="1" ht="11.25">
      <c r="A14" s="91"/>
      <c r="B14" s="92"/>
      <c r="C14" s="67" t="s">
        <v>323</v>
      </c>
    </row>
    <row r="15" spans="1:3" s="17" customFormat="1" ht="11.25">
      <c r="A15" s="91"/>
      <c r="B15" s="92"/>
      <c r="C15" s="67" t="s">
        <v>324</v>
      </c>
    </row>
    <row r="16" spans="1:3" s="17" customFormat="1" ht="11.25">
      <c r="A16" s="91"/>
      <c r="B16" s="92"/>
      <c r="C16" s="19" t="s">
        <v>150</v>
      </c>
    </row>
    <row r="17" spans="1:3" s="17" customFormat="1" ht="11.25">
      <c r="A17" s="91"/>
      <c r="B17" s="92"/>
      <c r="C17" s="19" t="s">
        <v>21</v>
      </c>
    </row>
    <row r="18" spans="1:3" s="17" customFormat="1" ht="11.25">
      <c r="A18" s="91"/>
      <c r="B18" s="92"/>
      <c r="C18" s="67" t="s">
        <v>306</v>
      </c>
    </row>
    <row r="19" spans="1:3" s="17" customFormat="1" ht="11.25">
      <c r="A19" s="91"/>
      <c r="B19" s="92"/>
      <c r="C19" s="19" t="s">
        <v>20</v>
      </c>
    </row>
    <row r="20" spans="1:3" s="17" customFormat="1" ht="11.25">
      <c r="A20" s="91"/>
      <c r="B20" s="92"/>
      <c r="C20" s="67" t="s">
        <v>305</v>
      </c>
    </row>
    <row r="21" spans="1:3" s="17" customFormat="1" ht="11.25">
      <c r="A21" s="91"/>
      <c r="B21" s="92"/>
      <c r="C21" s="67" t="s">
        <v>310</v>
      </c>
    </row>
    <row r="22" spans="1:3" s="17" customFormat="1" ht="11.25">
      <c r="A22" s="93"/>
      <c r="B22" s="94"/>
      <c r="C22" s="19" t="s">
        <v>54</v>
      </c>
    </row>
  </sheetData>
  <mergeCells count="7">
    <mergeCell ref="A9:B22"/>
    <mergeCell ref="A8:B8"/>
    <mergeCell ref="A1:C1"/>
    <mergeCell ref="A2:C2"/>
    <mergeCell ref="A3:C3"/>
    <mergeCell ref="A4:C4"/>
    <mergeCell ref="A7:B7"/>
  </mergeCells>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8"/>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26" customWidth="1"/>
    <col min="2" max="2" width="56.42578125" style="27" customWidth="1"/>
    <col min="3" max="3" width="12.7109375" style="26" customWidth="1"/>
    <col min="4" max="6" width="23.5703125" style="27" customWidth="1"/>
    <col min="7" max="8" width="11.7109375" style="27" bestFit="1" customWidth="1"/>
    <col min="9" max="251" width="9.140625" style="27"/>
    <col min="252" max="252" width="6.7109375" style="27" customWidth="1"/>
    <col min="253" max="257" width="9.140625" style="27"/>
    <col min="258" max="258" width="12.42578125" style="27" bestFit="1" customWidth="1"/>
    <col min="259" max="261" width="20.7109375" style="27" customWidth="1"/>
    <col min="262" max="262" width="9.85546875" style="27" customWidth="1"/>
    <col min="263" max="507" width="9.140625" style="27"/>
    <col min="508" max="508" width="6.7109375" style="27" customWidth="1"/>
    <col min="509" max="513" width="9.140625" style="27"/>
    <col min="514" max="514" width="12.42578125" style="27" bestFit="1" customWidth="1"/>
    <col min="515" max="517" width="20.7109375" style="27" customWidth="1"/>
    <col min="518" max="518" width="9.85546875" style="27" customWidth="1"/>
    <col min="519" max="763" width="9.140625" style="27"/>
    <col min="764" max="764" width="6.7109375" style="27" customWidth="1"/>
    <col min="765" max="769" width="9.140625" style="27"/>
    <col min="770" max="770" width="12.42578125" style="27" bestFit="1" customWidth="1"/>
    <col min="771" max="773" width="20.7109375" style="27" customWidth="1"/>
    <col min="774" max="774" width="9.85546875" style="27" customWidth="1"/>
    <col min="775" max="1019" width="9.140625" style="27"/>
    <col min="1020" max="1020" width="6.7109375" style="27" customWidth="1"/>
    <col min="1021" max="1025" width="9.140625" style="27"/>
    <col min="1026" max="1026" width="12.42578125" style="27" bestFit="1" customWidth="1"/>
    <col min="1027" max="1029" width="20.7109375" style="27" customWidth="1"/>
    <col min="1030" max="1030" width="9.85546875" style="27" customWidth="1"/>
    <col min="1031" max="1275" width="9.140625" style="27"/>
    <col min="1276" max="1276" width="6.7109375" style="27" customWidth="1"/>
    <col min="1277" max="1281" width="9.140625" style="27"/>
    <col min="1282" max="1282" width="12.42578125" style="27" bestFit="1" customWidth="1"/>
    <col min="1283" max="1285" width="20.7109375" style="27" customWidth="1"/>
    <col min="1286" max="1286" width="9.85546875" style="27" customWidth="1"/>
    <col min="1287" max="1531" width="9.140625" style="27"/>
    <col min="1532" max="1532" width="6.7109375" style="27" customWidth="1"/>
    <col min="1533" max="1537" width="9.140625" style="27"/>
    <col min="1538" max="1538" width="12.42578125" style="27" bestFit="1" customWidth="1"/>
    <col min="1539" max="1541" width="20.7109375" style="27" customWidth="1"/>
    <col min="1542" max="1542" width="9.85546875" style="27" customWidth="1"/>
    <col min="1543" max="1787" width="9.140625" style="27"/>
    <col min="1788" max="1788" width="6.7109375" style="27" customWidth="1"/>
    <col min="1789" max="1793" width="9.140625" style="27"/>
    <col min="1794" max="1794" width="12.42578125" style="27" bestFit="1" customWidth="1"/>
    <col min="1795" max="1797" width="20.7109375" style="27" customWidth="1"/>
    <col min="1798" max="1798" width="9.85546875" style="27" customWidth="1"/>
    <col min="1799" max="2043" width="9.140625" style="27"/>
    <col min="2044" max="2044" width="6.7109375" style="27" customWidth="1"/>
    <col min="2045" max="2049" width="9.140625" style="27"/>
    <col min="2050" max="2050" width="12.42578125" style="27" bestFit="1" customWidth="1"/>
    <col min="2051" max="2053" width="20.7109375" style="27" customWidth="1"/>
    <col min="2054" max="2054" width="9.85546875" style="27" customWidth="1"/>
    <col min="2055" max="2299" width="9.140625" style="27"/>
    <col min="2300" max="2300" width="6.7109375" style="27" customWidth="1"/>
    <col min="2301" max="2305" width="9.140625" style="27"/>
    <col min="2306" max="2306" width="12.42578125" style="27" bestFit="1" customWidth="1"/>
    <col min="2307" max="2309" width="20.7109375" style="27" customWidth="1"/>
    <col min="2310" max="2310" width="9.85546875" style="27" customWidth="1"/>
    <col min="2311" max="2555" width="9.140625" style="27"/>
    <col min="2556" max="2556" width="6.7109375" style="27" customWidth="1"/>
    <col min="2557" max="2561" width="9.140625" style="27"/>
    <col min="2562" max="2562" width="12.42578125" style="27" bestFit="1" customWidth="1"/>
    <col min="2563" max="2565" width="20.7109375" style="27" customWidth="1"/>
    <col min="2566" max="2566" width="9.85546875" style="27" customWidth="1"/>
    <col min="2567" max="2811" width="9.140625" style="27"/>
    <col min="2812" max="2812" width="6.7109375" style="27" customWidth="1"/>
    <col min="2813" max="2817" width="9.140625" style="27"/>
    <col min="2818" max="2818" width="12.42578125" style="27" bestFit="1" customWidth="1"/>
    <col min="2819" max="2821" width="20.7109375" style="27" customWidth="1"/>
    <col min="2822" max="2822" width="9.85546875" style="27" customWidth="1"/>
    <col min="2823" max="3067" width="9.140625" style="27"/>
    <col min="3068" max="3068" width="6.7109375" style="27" customWidth="1"/>
    <col min="3069" max="3073" width="9.140625" style="27"/>
    <col min="3074" max="3074" width="12.42578125" style="27" bestFit="1" customWidth="1"/>
    <col min="3075" max="3077" width="20.7109375" style="27" customWidth="1"/>
    <col min="3078" max="3078" width="9.85546875" style="27" customWidth="1"/>
    <col min="3079" max="3323" width="9.140625" style="27"/>
    <col min="3324" max="3324" width="6.7109375" style="27" customWidth="1"/>
    <col min="3325" max="3329" width="9.140625" style="27"/>
    <col min="3330" max="3330" width="12.42578125" style="27" bestFit="1" customWidth="1"/>
    <col min="3331" max="3333" width="20.7109375" style="27" customWidth="1"/>
    <col min="3334" max="3334" width="9.85546875" style="27" customWidth="1"/>
    <col min="3335" max="3579" width="9.140625" style="27"/>
    <col min="3580" max="3580" width="6.7109375" style="27" customWidth="1"/>
    <col min="3581" max="3585" width="9.140625" style="27"/>
    <col min="3586" max="3586" width="12.42578125" style="27" bestFit="1" customWidth="1"/>
    <col min="3587" max="3589" width="20.7109375" style="27" customWidth="1"/>
    <col min="3590" max="3590" width="9.85546875" style="27" customWidth="1"/>
    <col min="3591" max="3835" width="9.140625" style="27"/>
    <col min="3836" max="3836" width="6.7109375" style="27" customWidth="1"/>
    <col min="3837" max="3841" width="9.140625" style="27"/>
    <col min="3842" max="3842" width="12.42578125" style="27" bestFit="1" customWidth="1"/>
    <col min="3843" max="3845" width="20.7109375" style="27" customWidth="1"/>
    <col min="3846" max="3846" width="9.85546875" style="27" customWidth="1"/>
    <col min="3847" max="4091" width="9.140625" style="27"/>
    <col min="4092" max="4092" width="6.7109375" style="27" customWidth="1"/>
    <col min="4093" max="4097" width="9.140625" style="27"/>
    <col min="4098" max="4098" width="12.42578125" style="27" bestFit="1" customWidth="1"/>
    <col min="4099" max="4101" width="20.7109375" style="27" customWidth="1"/>
    <col min="4102" max="4102" width="9.85546875" style="27" customWidth="1"/>
    <col min="4103" max="4347" width="9.140625" style="27"/>
    <col min="4348" max="4348" width="6.7109375" style="27" customWidth="1"/>
    <col min="4349" max="4353" width="9.140625" style="27"/>
    <col min="4354" max="4354" width="12.42578125" style="27" bestFit="1" customWidth="1"/>
    <col min="4355" max="4357" width="20.7109375" style="27" customWidth="1"/>
    <col min="4358" max="4358" width="9.85546875" style="27" customWidth="1"/>
    <col min="4359" max="4603" width="9.140625" style="27"/>
    <col min="4604" max="4604" width="6.7109375" style="27" customWidth="1"/>
    <col min="4605" max="4609" width="9.140625" style="27"/>
    <col min="4610" max="4610" width="12.42578125" style="27" bestFit="1" customWidth="1"/>
    <col min="4611" max="4613" width="20.7109375" style="27" customWidth="1"/>
    <col min="4614" max="4614" width="9.85546875" style="27" customWidth="1"/>
    <col min="4615" max="4859" width="9.140625" style="27"/>
    <col min="4860" max="4860" width="6.7109375" style="27" customWidth="1"/>
    <col min="4861" max="4865" width="9.140625" style="27"/>
    <col min="4866" max="4866" width="12.42578125" style="27" bestFit="1" customWidth="1"/>
    <col min="4867" max="4869" width="20.7109375" style="27" customWidth="1"/>
    <col min="4870" max="4870" width="9.85546875" style="27" customWidth="1"/>
    <col min="4871" max="5115" width="9.140625" style="27"/>
    <col min="5116" max="5116" width="6.7109375" style="27" customWidth="1"/>
    <col min="5117" max="5121" width="9.140625" style="27"/>
    <col min="5122" max="5122" width="12.42578125" style="27" bestFit="1" customWidth="1"/>
    <col min="5123" max="5125" width="20.7109375" style="27" customWidth="1"/>
    <col min="5126" max="5126" width="9.85546875" style="27" customWidth="1"/>
    <col min="5127" max="5371" width="9.140625" style="27"/>
    <col min="5372" max="5372" width="6.7109375" style="27" customWidth="1"/>
    <col min="5373" max="5377" width="9.140625" style="27"/>
    <col min="5378" max="5378" width="12.42578125" style="27" bestFit="1" customWidth="1"/>
    <col min="5379" max="5381" width="20.7109375" style="27" customWidth="1"/>
    <col min="5382" max="5382" width="9.85546875" style="27" customWidth="1"/>
    <col min="5383" max="5627" width="9.140625" style="27"/>
    <col min="5628" max="5628" width="6.7109375" style="27" customWidth="1"/>
    <col min="5629" max="5633" width="9.140625" style="27"/>
    <col min="5634" max="5634" width="12.42578125" style="27" bestFit="1" customWidth="1"/>
    <col min="5635" max="5637" width="20.7109375" style="27" customWidth="1"/>
    <col min="5638" max="5638" width="9.85546875" style="27" customWidth="1"/>
    <col min="5639" max="5883" width="9.140625" style="27"/>
    <col min="5884" max="5884" width="6.7109375" style="27" customWidth="1"/>
    <col min="5885" max="5889" width="9.140625" style="27"/>
    <col min="5890" max="5890" width="12.42578125" style="27" bestFit="1" customWidth="1"/>
    <col min="5891" max="5893" width="20.7109375" style="27" customWidth="1"/>
    <col min="5894" max="5894" width="9.85546875" style="27" customWidth="1"/>
    <col min="5895" max="6139" width="9.140625" style="27"/>
    <col min="6140" max="6140" width="6.7109375" style="27" customWidth="1"/>
    <col min="6141" max="6145" width="9.140625" style="27"/>
    <col min="6146" max="6146" width="12.42578125" style="27" bestFit="1" customWidth="1"/>
    <col min="6147" max="6149" width="20.7109375" style="27" customWidth="1"/>
    <col min="6150" max="6150" width="9.85546875" style="27" customWidth="1"/>
    <col min="6151" max="6395" width="9.140625" style="27"/>
    <col min="6396" max="6396" width="6.7109375" style="27" customWidth="1"/>
    <col min="6397" max="6401" width="9.140625" style="27"/>
    <col min="6402" max="6402" width="12.42578125" style="27" bestFit="1" customWidth="1"/>
    <col min="6403" max="6405" width="20.7109375" style="27" customWidth="1"/>
    <col min="6406" max="6406" width="9.85546875" style="27" customWidth="1"/>
    <col min="6407" max="6651" width="9.140625" style="27"/>
    <col min="6652" max="6652" width="6.7109375" style="27" customWidth="1"/>
    <col min="6653" max="6657" width="9.140625" style="27"/>
    <col min="6658" max="6658" width="12.42578125" style="27" bestFit="1" customWidth="1"/>
    <col min="6659" max="6661" width="20.7109375" style="27" customWidth="1"/>
    <col min="6662" max="6662" width="9.85546875" style="27" customWidth="1"/>
    <col min="6663" max="6907" width="9.140625" style="27"/>
    <col min="6908" max="6908" width="6.7109375" style="27" customWidth="1"/>
    <col min="6909" max="6913" width="9.140625" style="27"/>
    <col min="6914" max="6914" width="12.42578125" style="27" bestFit="1" customWidth="1"/>
    <col min="6915" max="6917" width="20.7109375" style="27" customWidth="1"/>
    <col min="6918" max="6918" width="9.85546875" style="27" customWidth="1"/>
    <col min="6919" max="7163" width="9.140625" style="27"/>
    <col min="7164" max="7164" width="6.7109375" style="27" customWidth="1"/>
    <col min="7165" max="7169" width="9.140625" style="27"/>
    <col min="7170" max="7170" width="12.42578125" style="27" bestFit="1" customWidth="1"/>
    <col min="7171" max="7173" width="20.7109375" style="27" customWidth="1"/>
    <col min="7174" max="7174" width="9.85546875" style="27" customWidth="1"/>
    <col min="7175" max="7419" width="9.140625" style="27"/>
    <col min="7420" max="7420" width="6.7109375" style="27" customWidth="1"/>
    <col min="7421" max="7425" width="9.140625" style="27"/>
    <col min="7426" max="7426" width="12.42578125" style="27" bestFit="1" customWidth="1"/>
    <col min="7427" max="7429" width="20.7109375" style="27" customWidth="1"/>
    <col min="7430" max="7430" width="9.85546875" style="27" customWidth="1"/>
    <col min="7431" max="7675" width="9.140625" style="27"/>
    <col min="7676" max="7676" width="6.7109375" style="27" customWidth="1"/>
    <col min="7677" max="7681" width="9.140625" style="27"/>
    <col min="7682" max="7682" width="12.42578125" style="27" bestFit="1" customWidth="1"/>
    <col min="7683" max="7685" width="20.7109375" style="27" customWidth="1"/>
    <col min="7686" max="7686" width="9.85546875" style="27" customWidth="1"/>
    <col min="7687" max="7931" width="9.140625" style="27"/>
    <col min="7932" max="7932" width="6.7109375" style="27" customWidth="1"/>
    <col min="7933" max="7937" width="9.140625" style="27"/>
    <col min="7938" max="7938" width="12.42578125" style="27" bestFit="1" customWidth="1"/>
    <col min="7939" max="7941" width="20.7109375" style="27" customWidth="1"/>
    <col min="7942" max="7942" width="9.85546875" style="27" customWidth="1"/>
    <col min="7943" max="8187" width="9.140625" style="27"/>
    <col min="8188" max="8188" width="6.7109375" style="27" customWidth="1"/>
    <col min="8189" max="8193" width="9.140625" style="27"/>
    <col min="8194" max="8194" width="12.42578125" style="27" bestFit="1" customWidth="1"/>
    <col min="8195" max="8197" width="20.7109375" style="27" customWidth="1"/>
    <col min="8198" max="8198" width="9.85546875" style="27" customWidth="1"/>
    <col min="8199" max="8443" width="9.140625" style="27"/>
    <col min="8444" max="8444" width="6.7109375" style="27" customWidth="1"/>
    <col min="8445" max="8449" width="9.140625" style="27"/>
    <col min="8450" max="8450" width="12.42578125" style="27" bestFit="1" customWidth="1"/>
    <col min="8451" max="8453" width="20.7109375" style="27" customWidth="1"/>
    <col min="8454" max="8454" width="9.85546875" style="27" customWidth="1"/>
    <col min="8455" max="8699" width="9.140625" style="27"/>
    <col min="8700" max="8700" width="6.7109375" style="27" customWidth="1"/>
    <col min="8701" max="8705" width="9.140625" style="27"/>
    <col min="8706" max="8706" width="12.42578125" style="27" bestFit="1" customWidth="1"/>
    <col min="8707" max="8709" width="20.7109375" style="27" customWidth="1"/>
    <col min="8710" max="8710" width="9.85546875" style="27" customWidth="1"/>
    <col min="8711" max="8955" width="9.140625" style="27"/>
    <col min="8956" max="8956" width="6.7109375" style="27" customWidth="1"/>
    <col min="8957" max="8961" width="9.140625" style="27"/>
    <col min="8962" max="8962" width="12.42578125" style="27" bestFit="1" customWidth="1"/>
    <col min="8963" max="8965" width="20.7109375" style="27" customWidth="1"/>
    <col min="8966" max="8966" width="9.85546875" style="27" customWidth="1"/>
    <col min="8967" max="9211" width="9.140625" style="27"/>
    <col min="9212" max="9212" width="6.7109375" style="27" customWidth="1"/>
    <col min="9213" max="9217" width="9.140625" style="27"/>
    <col min="9218" max="9218" width="12.42578125" style="27" bestFit="1" customWidth="1"/>
    <col min="9219" max="9221" width="20.7109375" style="27" customWidth="1"/>
    <col min="9222" max="9222" width="9.85546875" style="27" customWidth="1"/>
    <col min="9223" max="9467" width="9.140625" style="27"/>
    <col min="9468" max="9468" width="6.7109375" style="27" customWidth="1"/>
    <col min="9469" max="9473" width="9.140625" style="27"/>
    <col min="9474" max="9474" width="12.42578125" style="27" bestFit="1" customWidth="1"/>
    <col min="9475" max="9477" width="20.7109375" style="27" customWidth="1"/>
    <col min="9478" max="9478" width="9.85546875" style="27" customWidth="1"/>
    <col min="9479" max="9723" width="9.140625" style="27"/>
    <col min="9724" max="9724" width="6.7109375" style="27" customWidth="1"/>
    <col min="9725" max="9729" width="9.140625" style="27"/>
    <col min="9730" max="9730" width="12.42578125" style="27" bestFit="1" customWidth="1"/>
    <col min="9731" max="9733" width="20.7109375" style="27" customWidth="1"/>
    <col min="9734" max="9734" width="9.85546875" style="27" customWidth="1"/>
    <col min="9735" max="9979" width="9.140625" style="27"/>
    <col min="9980" max="9980" width="6.7109375" style="27" customWidth="1"/>
    <col min="9981" max="9985" width="9.140625" style="27"/>
    <col min="9986" max="9986" width="12.42578125" style="27" bestFit="1" customWidth="1"/>
    <col min="9987" max="9989" width="20.7109375" style="27" customWidth="1"/>
    <col min="9990" max="9990" width="9.85546875" style="27" customWidth="1"/>
    <col min="9991" max="10235" width="9.140625" style="27"/>
    <col min="10236" max="10236" width="6.7109375" style="27" customWidth="1"/>
    <col min="10237" max="10241" width="9.140625" style="27"/>
    <col min="10242" max="10242" width="12.42578125" style="27" bestFit="1" customWidth="1"/>
    <col min="10243" max="10245" width="20.7109375" style="27" customWidth="1"/>
    <col min="10246" max="10246" width="9.85546875" style="27" customWidth="1"/>
    <col min="10247" max="10491" width="9.140625" style="27"/>
    <col min="10492" max="10492" width="6.7109375" style="27" customWidth="1"/>
    <col min="10493" max="10497" width="9.140625" style="27"/>
    <col min="10498" max="10498" width="12.42578125" style="27" bestFit="1" customWidth="1"/>
    <col min="10499" max="10501" width="20.7109375" style="27" customWidth="1"/>
    <col min="10502" max="10502" width="9.85546875" style="27" customWidth="1"/>
    <col min="10503" max="10747" width="9.140625" style="27"/>
    <col min="10748" max="10748" width="6.7109375" style="27" customWidth="1"/>
    <col min="10749" max="10753" width="9.140625" style="27"/>
    <col min="10754" max="10754" width="12.42578125" style="27" bestFit="1" customWidth="1"/>
    <col min="10755" max="10757" width="20.7109375" style="27" customWidth="1"/>
    <col min="10758" max="10758" width="9.85546875" style="27" customWidth="1"/>
    <col min="10759" max="11003" width="9.140625" style="27"/>
    <col min="11004" max="11004" width="6.7109375" style="27" customWidth="1"/>
    <col min="11005" max="11009" width="9.140625" style="27"/>
    <col min="11010" max="11010" width="12.42578125" style="27" bestFit="1" customWidth="1"/>
    <col min="11011" max="11013" width="20.7109375" style="27" customWidth="1"/>
    <col min="11014" max="11014" width="9.85546875" style="27" customWidth="1"/>
    <col min="11015" max="11259" width="9.140625" style="27"/>
    <col min="11260" max="11260" width="6.7109375" style="27" customWidth="1"/>
    <col min="11261" max="11265" width="9.140625" style="27"/>
    <col min="11266" max="11266" width="12.42578125" style="27" bestFit="1" customWidth="1"/>
    <col min="11267" max="11269" width="20.7109375" style="27" customWidth="1"/>
    <col min="11270" max="11270" width="9.85546875" style="27" customWidth="1"/>
    <col min="11271" max="11515" width="9.140625" style="27"/>
    <col min="11516" max="11516" width="6.7109375" style="27" customWidth="1"/>
    <col min="11517" max="11521" width="9.140625" style="27"/>
    <col min="11522" max="11522" width="12.42578125" style="27" bestFit="1" customWidth="1"/>
    <col min="11523" max="11525" width="20.7109375" style="27" customWidth="1"/>
    <col min="11526" max="11526" width="9.85546875" style="27" customWidth="1"/>
    <col min="11527" max="11771" width="9.140625" style="27"/>
    <col min="11772" max="11772" width="6.7109375" style="27" customWidth="1"/>
    <col min="11773" max="11777" width="9.140625" style="27"/>
    <col min="11778" max="11778" width="12.42578125" style="27" bestFit="1" customWidth="1"/>
    <col min="11779" max="11781" width="20.7109375" style="27" customWidth="1"/>
    <col min="11782" max="11782" width="9.85546875" style="27" customWidth="1"/>
    <col min="11783" max="12027" width="9.140625" style="27"/>
    <col min="12028" max="12028" width="6.7109375" style="27" customWidth="1"/>
    <col min="12029" max="12033" width="9.140625" style="27"/>
    <col min="12034" max="12034" width="12.42578125" style="27" bestFit="1" customWidth="1"/>
    <col min="12035" max="12037" width="20.7109375" style="27" customWidth="1"/>
    <col min="12038" max="12038" width="9.85546875" style="27" customWidth="1"/>
    <col min="12039" max="12283" width="9.140625" style="27"/>
    <col min="12284" max="12284" width="6.7109375" style="27" customWidth="1"/>
    <col min="12285" max="12289" width="9.140625" style="27"/>
    <col min="12290" max="12290" width="12.42578125" style="27" bestFit="1" customWidth="1"/>
    <col min="12291" max="12293" width="20.7109375" style="27" customWidth="1"/>
    <col min="12294" max="12294" width="9.85546875" style="27" customWidth="1"/>
    <col min="12295" max="12539" width="9.140625" style="27"/>
    <col min="12540" max="12540" width="6.7109375" style="27" customWidth="1"/>
    <col min="12541" max="12545" width="9.140625" style="27"/>
    <col min="12546" max="12546" width="12.42578125" style="27" bestFit="1" customWidth="1"/>
    <col min="12547" max="12549" width="20.7109375" style="27" customWidth="1"/>
    <col min="12550" max="12550" width="9.85546875" style="27" customWidth="1"/>
    <col min="12551" max="12795" width="9.140625" style="27"/>
    <col min="12796" max="12796" width="6.7109375" style="27" customWidth="1"/>
    <col min="12797" max="12801" width="9.140625" style="27"/>
    <col min="12802" max="12802" width="12.42578125" style="27" bestFit="1" customWidth="1"/>
    <col min="12803" max="12805" width="20.7109375" style="27" customWidth="1"/>
    <col min="12806" max="12806" width="9.85546875" style="27" customWidth="1"/>
    <col min="12807" max="13051" width="9.140625" style="27"/>
    <col min="13052" max="13052" width="6.7109375" style="27" customWidth="1"/>
    <col min="13053" max="13057" width="9.140625" style="27"/>
    <col min="13058" max="13058" width="12.42578125" style="27" bestFit="1" customWidth="1"/>
    <col min="13059" max="13061" width="20.7109375" style="27" customWidth="1"/>
    <col min="13062" max="13062" width="9.85546875" style="27" customWidth="1"/>
    <col min="13063" max="13307" width="9.140625" style="27"/>
    <col min="13308" max="13308" width="6.7109375" style="27" customWidth="1"/>
    <col min="13309" max="13313" width="9.140625" style="27"/>
    <col min="13314" max="13314" width="12.42578125" style="27" bestFit="1" customWidth="1"/>
    <col min="13315" max="13317" width="20.7109375" style="27" customWidth="1"/>
    <col min="13318" max="13318" width="9.85546875" style="27" customWidth="1"/>
    <col min="13319" max="13563" width="9.140625" style="27"/>
    <col min="13564" max="13564" width="6.7109375" style="27" customWidth="1"/>
    <col min="13565" max="13569" width="9.140625" style="27"/>
    <col min="13570" max="13570" width="12.42578125" style="27" bestFit="1" customWidth="1"/>
    <col min="13571" max="13573" width="20.7109375" style="27" customWidth="1"/>
    <col min="13574" max="13574" width="9.85546875" style="27" customWidth="1"/>
    <col min="13575" max="13819" width="9.140625" style="27"/>
    <col min="13820" max="13820" width="6.7109375" style="27" customWidth="1"/>
    <col min="13821" max="13825" width="9.140625" style="27"/>
    <col min="13826" max="13826" width="12.42578125" style="27" bestFit="1" customWidth="1"/>
    <col min="13827" max="13829" width="20.7109375" style="27" customWidth="1"/>
    <col min="13830" max="13830" width="9.85546875" style="27" customWidth="1"/>
    <col min="13831" max="14075" width="9.140625" style="27"/>
    <col min="14076" max="14076" width="6.7109375" style="27" customWidth="1"/>
    <col min="14077" max="14081" width="9.140625" style="27"/>
    <col min="14082" max="14082" width="12.42578125" style="27" bestFit="1" customWidth="1"/>
    <col min="14083" max="14085" width="20.7109375" style="27" customWidth="1"/>
    <col min="14086" max="14086" width="9.85546875" style="27" customWidth="1"/>
    <col min="14087" max="14331" width="9.140625" style="27"/>
    <col min="14332" max="14332" width="6.7109375" style="27" customWidth="1"/>
    <col min="14333" max="14337" width="9.140625" style="27"/>
    <col min="14338" max="14338" width="12.42578125" style="27" bestFit="1" customWidth="1"/>
    <col min="14339" max="14341" width="20.7109375" style="27" customWidth="1"/>
    <col min="14342" max="14342" width="9.85546875" style="27" customWidth="1"/>
    <col min="14343" max="14587" width="9.140625" style="27"/>
    <col min="14588" max="14588" width="6.7109375" style="27" customWidth="1"/>
    <col min="14589" max="14593" width="9.140625" style="27"/>
    <col min="14594" max="14594" width="12.42578125" style="27" bestFit="1" customWidth="1"/>
    <col min="14595" max="14597" width="20.7109375" style="27" customWidth="1"/>
    <col min="14598" max="14598" width="9.85546875" style="27" customWidth="1"/>
    <col min="14599" max="14843" width="9.140625" style="27"/>
    <col min="14844" max="14844" width="6.7109375" style="27" customWidth="1"/>
    <col min="14845" max="14849" width="9.140625" style="27"/>
    <col min="14850" max="14850" width="12.42578125" style="27" bestFit="1" customWidth="1"/>
    <col min="14851" max="14853" width="20.7109375" style="27" customWidth="1"/>
    <col min="14854" max="14854" width="9.85546875" style="27" customWidth="1"/>
    <col min="14855" max="15099" width="9.140625" style="27"/>
    <col min="15100" max="15100" width="6.7109375" style="27" customWidth="1"/>
    <col min="15101" max="15105" width="9.140625" style="27"/>
    <col min="15106" max="15106" width="12.42578125" style="27" bestFit="1" customWidth="1"/>
    <col min="15107" max="15109" width="20.7109375" style="27" customWidth="1"/>
    <col min="15110" max="15110" width="9.85546875" style="27" customWidth="1"/>
    <col min="15111" max="15355" width="9.140625" style="27"/>
    <col min="15356" max="15356" width="6.7109375" style="27" customWidth="1"/>
    <col min="15357" max="15361" width="9.140625" style="27"/>
    <col min="15362" max="15362" width="12.42578125" style="27" bestFit="1" customWidth="1"/>
    <col min="15363" max="15365" width="20.7109375" style="27" customWidth="1"/>
    <col min="15366" max="15366" width="9.85546875" style="27" customWidth="1"/>
    <col min="15367" max="15611" width="9.140625" style="27"/>
    <col min="15612" max="15612" width="6.7109375" style="27" customWidth="1"/>
    <col min="15613" max="15617" width="9.140625" style="27"/>
    <col min="15618" max="15618" width="12.42578125" style="27" bestFit="1" customWidth="1"/>
    <col min="15619" max="15621" width="20.7109375" style="27" customWidth="1"/>
    <col min="15622" max="15622" width="9.85546875" style="27" customWidth="1"/>
    <col min="15623" max="15867" width="9.140625" style="27"/>
    <col min="15868" max="15868" width="6.7109375" style="27" customWidth="1"/>
    <col min="15869" max="15873" width="9.140625" style="27"/>
    <col min="15874" max="15874" width="12.42578125" style="27" bestFit="1" customWidth="1"/>
    <col min="15875" max="15877" width="20.7109375" style="27" customWidth="1"/>
    <col min="15878" max="15878" width="9.85546875" style="27" customWidth="1"/>
    <col min="15879" max="16123" width="9.140625" style="27"/>
    <col min="16124" max="16124" width="6.7109375" style="27" customWidth="1"/>
    <col min="16125" max="16129" width="9.140625" style="27"/>
    <col min="16130" max="16130" width="12.42578125" style="27" bestFit="1" customWidth="1"/>
    <col min="16131" max="16133" width="20.7109375" style="27" customWidth="1"/>
    <col min="16134" max="16134" width="9.85546875" style="27" customWidth="1"/>
    <col min="16135" max="16384" width="9.140625" style="27"/>
  </cols>
  <sheetData>
    <row r="1" spans="1:6">
      <c r="F1" s="28" t="s">
        <v>60</v>
      </c>
    </row>
    <row r="2" spans="1:6" ht="39.75" customHeight="1">
      <c r="B2" s="41"/>
      <c r="E2" s="108" t="s">
        <v>152</v>
      </c>
      <c r="F2" s="108"/>
    </row>
    <row r="4" spans="1:6">
      <c r="A4" s="114" t="s">
        <v>273</v>
      </c>
      <c r="B4" s="114"/>
      <c r="C4" s="114"/>
      <c r="D4" s="114"/>
      <c r="E4" s="114"/>
      <c r="F4" s="114"/>
    </row>
    <row r="5" spans="1:6">
      <c r="A5" s="114" t="str">
        <f>Титульный!$C$12</f>
        <v>Челябинская ТЭЦ-3 без ДПМ/НВ</v>
      </c>
      <c r="B5" s="114"/>
      <c r="C5" s="114"/>
      <c r="D5" s="114"/>
      <c r="E5" s="114"/>
      <c r="F5" s="114"/>
    </row>
    <row r="6" spans="1:6">
      <c r="A6" s="73"/>
      <c r="B6" s="73"/>
      <c r="C6" s="73"/>
      <c r="D6" s="73"/>
      <c r="E6" s="73"/>
      <c r="F6" s="73"/>
    </row>
    <row r="7" spans="1:6" s="6" customFormat="1" ht="38.25">
      <c r="A7" s="115" t="s">
        <v>0</v>
      </c>
      <c r="B7" s="115" t="s">
        <v>6</v>
      </c>
      <c r="C7" s="115" t="s">
        <v>7</v>
      </c>
      <c r="D7" s="74" t="s">
        <v>125</v>
      </c>
      <c r="E7" s="74" t="s">
        <v>126</v>
      </c>
      <c r="F7" s="74" t="s">
        <v>127</v>
      </c>
    </row>
    <row r="8" spans="1:6" s="6" customFormat="1">
      <c r="A8" s="115"/>
      <c r="B8" s="115"/>
      <c r="C8" s="115"/>
      <c r="D8" s="74">
        <f>Титульный!$B$5-2</f>
        <v>2024</v>
      </c>
      <c r="E8" s="74">
        <f>Титульный!$B$5-1</f>
        <v>2025</v>
      </c>
      <c r="F8" s="74">
        <f>Титульный!$B$5</f>
        <v>2026</v>
      </c>
    </row>
    <row r="9" spans="1:6" s="6" customFormat="1">
      <c r="A9" s="115"/>
      <c r="B9" s="115"/>
      <c r="C9" s="115"/>
      <c r="D9" s="74" t="s">
        <v>53</v>
      </c>
      <c r="E9" s="74" t="s">
        <v>53</v>
      </c>
      <c r="F9" s="74" t="s">
        <v>53</v>
      </c>
    </row>
    <row r="10" spans="1:6" s="6" customFormat="1" ht="26.25" customHeight="1">
      <c r="A10" s="109" t="s">
        <v>153</v>
      </c>
      <c r="B10" s="110"/>
      <c r="C10" s="110"/>
      <c r="D10" s="110"/>
      <c r="E10" s="110"/>
      <c r="F10" s="111"/>
    </row>
    <row r="11" spans="1:6" s="6" customFormat="1" hidden="1" outlineLevel="1">
      <c r="A11" s="30" t="s">
        <v>64</v>
      </c>
      <c r="B11" s="31" t="s">
        <v>154</v>
      </c>
      <c r="C11" s="30"/>
      <c r="D11" s="35"/>
      <c r="E11" s="35"/>
      <c r="F11" s="35"/>
    </row>
    <row r="12" spans="1:6" s="6" customFormat="1" hidden="1" outlineLevel="1">
      <c r="A12" s="30" t="s">
        <v>155</v>
      </c>
      <c r="B12" s="31" t="s">
        <v>156</v>
      </c>
      <c r="C12" s="30" t="s">
        <v>76</v>
      </c>
      <c r="D12" s="35"/>
      <c r="E12" s="35"/>
      <c r="F12" s="35"/>
    </row>
    <row r="13" spans="1:6" s="6" customFormat="1" hidden="1" outlineLevel="1">
      <c r="A13" s="30" t="s">
        <v>157</v>
      </c>
      <c r="B13" s="31" t="s">
        <v>158</v>
      </c>
      <c r="C13" s="30" t="s">
        <v>76</v>
      </c>
      <c r="D13" s="35"/>
      <c r="E13" s="35"/>
      <c r="F13" s="35"/>
    </row>
    <row r="14" spans="1:6" s="6" customFormat="1" hidden="1" outlineLevel="1">
      <c r="A14" s="30" t="s">
        <v>159</v>
      </c>
      <c r="B14" s="31" t="s">
        <v>160</v>
      </c>
      <c r="C14" s="30" t="s">
        <v>76</v>
      </c>
      <c r="D14" s="35"/>
      <c r="E14" s="35"/>
      <c r="F14" s="35"/>
    </row>
    <row r="15" spans="1:6" s="6" customFormat="1" hidden="1" outlineLevel="1">
      <c r="A15" s="30" t="s">
        <v>161</v>
      </c>
      <c r="B15" s="31" t="s">
        <v>162</v>
      </c>
      <c r="C15" s="30" t="s">
        <v>76</v>
      </c>
      <c r="D15" s="35"/>
      <c r="E15" s="35"/>
      <c r="F15" s="35"/>
    </row>
    <row r="16" spans="1:6" s="6" customFormat="1" hidden="1" outlineLevel="1">
      <c r="A16" s="30" t="s">
        <v>65</v>
      </c>
      <c r="B16" s="31" t="s">
        <v>163</v>
      </c>
      <c r="C16" s="30"/>
      <c r="D16" s="35"/>
      <c r="E16" s="35"/>
      <c r="F16" s="35"/>
    </row>
    <row r="17" spans="1:6" s="6" customFormat="1" ht="38.25" hidden="1" outlineLevel="1">
      <c r="A17" s="30" t="s">
        <v>164</v>
      </c>
      <c r="B17" s="31" t="s">
        <v>165</v>
      </c>
      <c r="C17" s="30" t="s">
        <v>166</v>
      </c>
      <c r="D17" s="35"/>
      <c r="E17" s="35"/>
      <c r="F17" s="35"/>
    </row>
    <row r="18" spans="1:6" s="6" customFormat="1" hidden="1" outlineLevel="1">
      <c r="A18" s="30" t="s">
        <v>66</v>
      </c>
      <c r="B18" s="31" t="s">
        <v>167</v>
      </c>
      <c r="C18" s="30"/>
      <c r="D18" s="35"/>
      <c r="E18" s="35"/>
      <c r="F18" s="35"/>
    </row>
    <row r="19" spans="1:6" s="6" customFormat="1" ht="25.5" hidden="1" outlineLevel="1">
      <c r="A19" s="30" t="s">
        <v>168</v>
      </c>
      <c r="B19" s="31" t="s">
        <v>169</v>
      </c>
      <c r="C19" s="30" t="s">
        <v>27</v>
      </c>
      <c r="D19" s="35"/>
      <c r="E19" s="35"/>
      <c r="F19" s="35"/>
    </row>
    <row r="20" spans="1:6" s="6" customFormat="1" hidden="1" outlineLevel="1">
      <c r="A20" s="30" t="s">
        <v>170</v>
      </c>
      <c r="B20" s="31" t="s">
        <v>171</v>
      </c>
      <c r="C20" s="30" t="s">
        <v>172</v>
      </c>
      <c r="D20" s="35"/>
      <c r="E20" s="35"/>
      <c r="F20" s="35"/>
    </row>
    <row r="21" spans="1:6" s="6" customFormat="1" hidden="1" outlineLevel="1">
      <c r="A21" s="30" t="s">
        <v>173</v>
      </c>
      <c r="B21" s="31" t="s">
        <v>174</v>
      </c>
      <c r="C21" s="30" t="s">
        <v>27</v>
      </c>
      <c r="D21" s="35"/>
      <c r="E21" s="35"/>
      <c r="F21" s="35"/>
    </row>
    <row r="22" spans="1:6" s="6" customFormat="1" hidden="1" outlineLevel="1">
      <c r="A22" s="30" t="s">
        <v>175</v>
      </c>
      <c r="B22" s="31" t="s">
        <v>176</v>
      </c>
      <c r="C22" s="30" t="s">
        <v>177</v>
      </c>
      <c r="D22" s="35"/>
      <c r="E22" s="35"/>
      <c r="F22" s="35"/>
    </row>
    <row r="23" spans="1:6" s="6" customFormat="1" ht="28.5" hidden="1" outlineLevel="1">
      <c r="A23" s="30" t="s">
        <v>178</v>
      </c>
      <c r="B23" s="31" t="s">
        <v>179</v>
      </c>
      <c r="C23" s="30" t="s">
        <v>177</v>
      </c>
      <c r="D23" s="35"/>
      <c r="E23" s="35"/>
      <c r="F23" s="35"/>
    </row>
    <row r="24" spans="1:6" s="6" customFormat="1" hidden="1" outlineLevel="1">
      <c r="A24" s="30" t="s">
        <v>180</v>
      </c>
      <c r="B24" s="31" t="s">
        <v>181</v>
      </c>
      <c r="C24" s="30" t="s">
        <v>166</v>
      </c>
      <c r="D24" s="35"/>
      <c r="E24" s="35"/>
      <c r="F24" s="35"/>
    </row>
    <row r="25" spans="1:6" s="6" customFormat="1" ht="38.25" hidden="1" outlineLevel="1">
      <c r="A25" s="30" t="s">
        <v>182</v>
      </c>
      <c r="B25" s="31" t="s">
        <v>183</v>
      </c>
      <c r="C25" s="30"/>
      <c r="D25" s="35"/>
      <c r="E25" s="35"/>
      <c r="F25" s="35"/>
    </row>
    <row r="26" spans="1:6" s="6" customFormat="1" ht="38.25" hidden="1" outlineLevel="1">
      <c r="A26" s="30" t="s">
        <v>184</v>
      </c>
      <c r="B26" s="31" t="s">
        <v>185</v>
      </c>
      <c r="C26" s="30" t="s">
        <v>172</v>
      </c>
      <c r="D26" s="35"/>
      <c r="E26" s="35"/>
      <c r="F26" s="35"/>
    </row>
    <row r="27" spans="1:6" s="6" customFormat="1" ht="25.5" hidden="1" outlineLevel="1">
      <c r="A27" s="30" t="s">
        <v>68</v>
      </c>
      <c r="B27" s="31" t="s">
        <v>186</v>
      </c>
      <c r="C27" s="30"/>
      <c r="D27" s="35"/>
      <c r="E27" s="35"/>
      <c r="F27" s="35"/>
    </row>
    <row r="28" spans="1:6" s="6" customFormat="1" ht="66.75" hidden="1" outlineLevel="1">
      <c r="A28" s="30" t="s">
        <v>130</v>
      </c>
      <c r="B28" s="31" t="s">
        <v>187</v>
      </c>
      <c r="C28" s="30" t="s">
        <v>76</v>
      </c>
      <c r="D28" s="35"/>
      <c r="E28" s="35"/>
      <c r="F28" s="35"/>
    </row>
    <row r="29" spans="1:6" s="6" customFormat="1" hidden="1" outlineLevel="1">
      <c r="A29" s="30"/>
      <c r="B29" s="31" t="s">
        <v>188</v>
      </c>
      <c r="C29" s="30"/>
      <c r="D29" s="35"/>
      <c r="E29" s="35"/>
      <c r="F29" s="35"/>
    </row>
    <row r="30" spans="1:6" s="6" customFormat="1" hidden="1" outlineLevel="1">
      <c r="A30" s="30"/>
      <c r="B30" s="31" t="s">
        <v>189</v>
      </c>
      <c r="C30" s="30"/>
      <c r="D30" s="35"/>
      <c r="E30" s="35"/>
      <c r="F30" s="35"/>
    </row>
    <row r="31" spans="1:6" s="6" customFormat="1" hidden="1" outlineLevel="1">
      <c r="A31" s="30"/>
      <c r="B31" s="31" t="s">
        <v>190</v>
      </c>
      <c r="C31" s="30"/>
      <c r="D31" s="35"/>
      <c r="E31" s="35"/>
      <c r="F31" s="35"/>
    </row>
    <row r="32" spans="1:6" s="6" customFormat="1" hidden="1" outlineLevel="1">
      <c r="A32" s="30"/>
      <c r="B32" s="31" t="s">
        <v>191</v>
      </c>
      <c r="C32" s="30"/>
      <c r="D32" s="35"/>
      <c r="E32" s="35"/>
      <c r="F32" s="35"/>
    </row>
    <row r="33" spans="1:6" s="6" customFormat="1" ht="54" hidden="1" outlineLevel="1">
      <c r="A33" s="30" t="s">
        <v>132</v>
      </c>
      <c r="B33" s="31" t="s">
        <v>192</v>
      </c>
      <c r="C33" s="30" t="s">
        <v>76</v>
      </c>
      <c r="D33" s="35"/>
      <c r="E33" s="35"/>
      <c r="F33" s="35"/>
    </row>
    <row r="34" spans="1:6" s="6" customFormat="1" hidden="1" outlineLevel="1">
      <c r="A34" s="30" t="s">
        <v>134</v>
      </c>
      <c r="B34" s="31" t="s">
        <v>193</v>
      </c>
      <c r="C34" s="30" t="s">
        <v>76</v>
      </c>
      <c r="D34" s="35"/>
      <c r="E34" s="35"/>
      <c r="F34" s="35"/>
    </row>
    <row r="35" spans="1:6" s="6" customFormat="1" hidden="1" outlineLevel="1">
      <c r="A35" s="30" t="s">
        <v>138</v>
      </c>
      <c r="B35" s="31" t="s">
        <v>194</v>
      </c>
      <c r="C35" s="30" t="s">
        <v>76</v>
      </c>
      <c r="D35" s="35"/>
      <c r="E35" s="35"/>
      <c r="F35" s="35"/>
    </row>
    <row r="36" spans="1:6" s="6" customFormat="1" ht="25.5" hidden="1" outlineLevel="1">
      <c r="A36" s="30" t="s">
        <v>139</v>
      </c>
      <c r="B36" s="31" t="s">
        <v>195</v>
      </c>
      <c r="C36" s="30"/>
      <c r="D36" s="35"/>
      <c r="E36" s="35"/>
      <c r="F36" s="35"/>
    </row>
    <row r="37" spans="1:6" s="6" customFormat="1" hidden="1" outlineLevel="1">
      <c r="A37" s="30" t="s">
        <v>141</v>
      </c>
      <c r="B37" s="31" t="s">
        <v>196</v>
      </c>
      <c r="C37" s="30" t="s">
        <v>197</v>
      </c>
      <c r="D37" s="35"/>
      <c r="E37" s="35"/>
      <c r="F37" s="35"/>
    </row>
    <row r="38" spans="1:6" s="6" customFormat="1" ht="25.5" hidden="1" outlineLevel="1">
      <c r="A38" s="30" t="s">
        <v>198</v>
      </c>
      <c r="B38" s="31" t="s">
        <v>199</v>
      </c>
      <c r="C38" s="74" t="s">
        <v>200</v>
      </c>
      <c r="D38" s="35"/>
      <c r="E38" s="35"/>
      <c r="F38" s="35"/>
    </row>
    <row r="39" spans="1:6" s="6" customFormat="1" ht="25.5" hidden="1" outlineLevel="1">
      <c r="A39" s="30" t="s">
        <v>70</v>
      </c>
      <c r="B39" s="31" t="s">
        <v>9</v>
      </c>
      <c r="C39" s="30"/>
      <c r="D39" s="35"/>
      <c r="E39" s="35"/>
      <c r="F39" s="35"/>
    </row>
    <row r="40" spans="1:6" s="6" customFormat="1" hidden="1" outlineLevel="1">
      <c r="A40" s="30" t="s">
        <v>201</v>
      </c>
      <c r="B40" s="31" t="s">
        <v>202</v>
      </c>
      <c r="C40" s="30" t="s">
        <v>203</v>
      </c>
      <c r="D40" s="35"/>
      <c r="E40" s="35"/>
      <c r="F40" s="35"/>
    </row>
    <row r="41" spans="1:6" s="6" customFormat="1" ht="25.5" hidden="1" outlineLevel="1">
      <c r="A41" s="30" t="s">
        <v>204</v>
      </c>
      <c r="B41" s="31" t="s">
        <v>205</v>
      </c>
      <c r="C41" s="74" t="s">
        <v>206</v>
      </c>
      <c r="D41" s="35"/>
      <c r="E41" s="35"/>
      <c r="F41" s="35"/>
    </row>
    <row r="42" spans="1:6" s="6" customFormat="1" ht="25.5" hidden="1" outlineLevel="1">
      <c r="A42" s="30" t="s">
        <v>207</v>
      </c>
      <c r="B42" s="31" t="s">
        <v>208</v>
      </c>
      <c r="C42" s="30"/>
      <c r="D42" s="35"/>
      <c r="E42" s="35"/>
      <c r="F42" s="35"/>
    </row>
    <row r="43" spans="1:6" s="6" customFormat="1" ht="25.5" hidden="1" outlineLevel="1">
      <c r="A43" s="30" t="s">
        <v>73</v>
      </c>
      <c r="B43" s="31" t="s">
        <v>209</v>
      </c>
      <c r="C43" s="30" t="s">
        <v>76</v>
      </c>
      <c r="D43" s="35"/>
      <c r="E43" s="35"/>
      <c r="F43" s="35"/>
    </row>
    <row r="44" spans="1:6" s="6" customFormat="1" ht="25.5" hidden="1" outlineLevel="1">
      <c r="A44" s="30" t="s">
        <v>75</v>
      </c>
      <c r="B44" s="31" t="s">
        <v>210</v>
      </c>
      <c r="C44" s="30" t="s">
        <v>76</v>
      </c>
      <c r="D44" s="35"/>
      <c r="E44" s="35"/>
      <c r="F44" s="35"/>
    </row>
    <row r="45" spans="1:6" s="6" customFormat="1" ht="26.25" customHeight="1" collapsed="1">
      <c r="A45" s="109" t="s">
        <v>211</v>
      </c>
      <c r="B45" s="110"/>
      <c r="C45" s="110"/>
      <c r="D45" s="110"/>
      <c r="E45" s="110"/>
      <c r="F45" s="111"/>
    </row>
    <row r="46" spans="1:6" s="6" customFormat="1" hidden="1" outlineLevel="1">
      <c r="A46" s="30" t="s">
        <v>64</v>
      </c>
      <c r="B46" s="31" t="s">
        <v>212</v>
      </c>
      <c r="C46" s="30"/>
      <c r="D46" s="35"/>
      <c r="E46" s="35"/>
      <c r="F46" s="35"/>
    </row>
    <row r="47" spans="1:6" s="6" customFormat="1" hidden="1" outlineLevel="1">
      <c r="A47" s="30"/>
      <c r="B47" s="31" t="s">
        <v>188</v>
      </c>
      <c r="C47" s="30"/>
      <c r="D47" s="35"/>
      <c r="E47" s="35"/>
      <c r="F47" s="35"/>
    </row>
    <row r="48" spans="1:6" s="6" customFormat="1" hidden="1" outlineLevel="1">
      <c r="A48" s="30" t="s">
        <v>155</v>
      </c>
      <c r="B48" s="31" t="s">
        <v>213</v>
      </c>
      <c r="C48" s="30" t="s">
        <v>177</v>
      </c>
      <c r="D48" s="35"/>
      <c r="E48" s="35"/>
      <c r="F48" s="35"/>
    </row>
    <row r="49" spans="1:6" s="6" customFormat="1" hidden="1" outlineLevel="1">
      <c r="A49" s="30" t="s">
        <v>214</v>
      </c>
      <c r="B49" s="31" t="s">
        <v>215</v>
      </c>
      <c r="C49" s="30" t="s">
        <v>177</v>
      </c>
      <c r="D49" s="35"/>
      <c r="E49" s="35"/>
      <c r="F49" s="35"/>
    </row>
    <row r="50" spans="1:6" s="6" customFormat="1" hidden="1" outlineLevel="1">
      <c r="A50" s="30"/>
      <c r="B50" s="31" t="s">
        <v>216</v>
      </c>
      <c r="C50" s="30" t="s">
        <v>177</v>
      </c>
      <c r="D50" s="35"/>
      <c r="E50" s="35"/>
      <c r="F50" s="35"/>
    </row>
    <row r="51" spans="1:6" s="6" customFormat="1" hidden="1" outlineLevel="1">
      <c r="A51" s="30"/>
      <c r="B51" s="31" t="s">
        <v>217</v>
      </c>
      <c r="C51" s="30" t="s">
        <v>177</v>
      </c>
      <c r="D51" s="35"/>
      <c r="E51" s="35"/>
      <c r="F51" s="35"/>
    </row>
    <row r="52" spans="1:6" s="6" customFormat="1" hidden="1" outlineLevel="1">
      <c r="A52" s="30" t="s">
        <v>218</v>
      </c>
      <c r="B52" s="31" t="s">
        <v>219</v>
      </c>
      <c r="C52" s="30" t="s">
        <v>177</v>
      </c>
      <c r="D52" s="35"/>
      <c r="E52" s="35"/>
      <c r="F52" s="35"/>
    </row>
    <row r="53" spans="1:6" s="6" customFormat="1" hidden="1" outlineLevel="1">
      <c r="A53" s="30"/>
      <c r="B53" s="31" t="s">
        <v>216</v>
      </c>
      <c r="C53" s="30" t="s">
        <v>177</v>
      </c>
      <c r="D53" s="35"/>
      <c r="E53" s="35"/>
      <c r="F53" s="35"/>
    </row>
    <row r="54" spans="1:6" s="6" customFormat="1" hidden="1" outlineLevel="1">
      <c r="A54" s="30"/>
      <c r="B54" s="31" t="s">
        <v>217</v>
      </c>
      <c r="C54" s="30" t="s">
        <v>177</v>
      </c>
      <c r="D54" s="35"/>
      <c r="E54" s="35"/>
      <c r="F54" s="35"/>
    </row>
    <row r="55" spans="1:6" s="6" customFormat="1" hidden="1" outlineLevel="1">
      <c r="A55" s="30"/>
      <c r="B55" s="31" t="s">
        <v>188</v>
      </c>
      <c r="C55" s="30" t="s">
        <v>177</v>
      </c>
      <c r="D55" s="35"/>
      <c r="E55" s="35"/>
      <c r="F55" s="35"/>
    </row>
    <row r="56" spans="1:6" s="6" customFormat="1" ht="51" hidden="1" outlineLevel="1">
      <c r="A56" s="30" t="s">
        <v>220</v>
      </c>
      <c r="B56" s="31" t="s">
        <v>221</v>
      </c>
      <c r="C56" s="30" t="s">
        <v>177</v>
      </c>
      <c r="D56" s="35"/>
      <c r="E56" s="35"/>
      <c r="F56" s="35"/>
    </row>
    <row r="57" spans="1:6" s="6" customFormat="1" hidden="1" outlineLevel="1">
      <c r="A57" s="30" t="s">
        <v>222</v>
      </c>
      <c r="B57" s="31" t="s">
        <v>215</v>
      </c>
      <c r="C57" s="30" t="s">
        <v>177</v>
      </c>
      <c r="D57" s="35"/>
      <c r="E57" s="35"/>
      <c r="F57" s="35"/>
    </row>
    <row r="58" spans="1:6" s="6" customFormat="1" hidden="1" outlineLevel="1">
      <c r="A58" s="30"/>
      <c r="B58" s="31" t="s">
        <v>216</v>
      </c>
      <c r="C58" s="30" t="s">
        <v>177</v>
      </c>
      <c r="D58" s="35"/>
      <c r="E58" s="35"/>
      <c r="F58" s="35"/>
    </row>
    <row r="59" spans="1:6" s="6" customFormat="1" hidden="1" outlineLevel="1">
      <c r="A59" s="30"/>
      <c r="B59" s="31" t="s">
        <v>217</v>
      </c>
      <c r="C59" s="30" t="s">
        <v>177</v>
      </c>
      <c r="D59" s="35"/>
      <c r="E59" s="35"/>
      <c r="F59" s="35"/>
    </row>
    <row r="60" spans="1:6" s="6" customFormat="1" hidden="1" outlineLevel="1">
      <c r="A60" s="30" t="s">
        <v>223</v>
      </c>
      <c r="B60" s="31" t="s">
        <v>219</v>
      </c>
      <c r="C60" s="30" t="s">
        <v>177</v>
      </c>
      <c r="D60" s="35"/>
      <c r="E60" s="35"/>
      <c r="F60" s="35"/>
    </row>
    <row r="61" spans="1:6" s="6" customFormat="1" hidden="1" outlineLevel="1">
      <c r="A61" s="30"/>
      <c r="B61" s="31" t="s">
        <v>216</v>
      </c>
      <c r="C61" s="30" t="s">
        <v>177</v>
      </c>
      <c r="D61" s="35"/>
      <c r="E61" s="35"/>
      <c r="F61" s="35"/>
    </row>
    <row r="62" spans="1:6" s="6" customFormat="1" hidden="1" outlineLevel="1">
      <c r="A62" s="30"/>
      <c r="B62" s="31" t="s">
        <v>217</v>
      </c>
      <c r="C62" s="30" t="s">
        <v>177</v>
      </c>
      <c r="D62" s="35"/>
      <c r="E62" s="35"/>
      <c r="F62" s="35"/>
    </row>
    <row r="63" spans="1:6" s="6" customFormat="1" ht="38.25" hidden="1" outlineLevel="1">
      <c r="A63" s="30" t="s">
        <v>224</v>
      </c>
      <c r="B63" s="31" t="s">
        <v>225</v>
      </c>
      <c r="C63" s="30" t="s">
        <v>177</v>
      </c>
      <c r="D63" s="35"/>
      <c r="E63" s="35"/>
      <c r="F63" s="35"/>
    </row>
    <row r="64" spans="1:6" s="6" customFormat="1" hidden="1" outlineLevel="1">
      <c r="A64" s="30" t="s">
        <v>226</v>
      </c>
      <c r="B64" s="31" t="s">
        <v>215</v>
      </c>
      <c r="C64" s="30" t="s">
        <v>177</v>
      </c>
      <c r="D64" s="35"/>
      <c r="E64" s="35"/>
      <c r="F64" s="35"/>
    </row>
    <row r="65" spans="1:6" s="6" customFormat="1" hidden="1" outlineLevel="1">
      <c r="A65" s="30"/>
      <c r="B65" s="31" t="s">
        <v>216</v>
      </c>
      <c r="C65" s="30" t="s">
        <v>177</v>
      </c>
      <c r="D65" s="35"/>
      <c r="E65" s="35"/>
      <c r="F65" s="35"/>
    </row>
    <row r="66" spans="1:6" s="6" customFormat="1" hidden="1" outlineLevel="1">
      <c r="A66" s="30"/>
      <c r="B66" s="31" t="s">
        <v>217</v>
      </c>
      <c r="C66" s="30" t="s">
        <v>177</v>
      </c>
      <c r="D66" s="35"/>
      <c r="E66" s="35"/>
      <c r="F66" s="35"/>
    </row>
    <row r="67" spans="1:6" s="6" customFormat="1" hidden="1" outlineLevel="1">
      <c r="A67" s="30" t="s">
        <v>227</v>
      </c>
      <c r="B67" s="31" t="s">
        <v>219</v>
      </c>
      <c r="C67" s="30" t="s">
        <v>177</v>
      </c>
      <c r="D67" s="35"/>
      <c r="E67" s="35"/>
      <c r="F67" s="35"/>
    </row>
    <row r="68" spans="1:6" s="6" customFormat="1" hidden="1" outlineLevel="1">
      <c r="A68" s="30"/>
      <c r="B68" s="31" t="s">
        <v>216</v>
      </c>
      <c r="C68" s="30" t="s">
        <v>177</v>
      </c>
      <c r="D68" s="35"/>
      <c r="E68" s="35"/>
      <c r="F68" s="35"/>
    </row>
    <row r="69" spans="1:6" s="6" customFormat="1" hidden="1" outlineLevel="1">
      <c r="A69" s="30"/>
      <c r="B69" s="31" t="s">
        <v>217</v>
      </c>
      <c r="C69" s="30" t="s">
        <v>177</v>
      </c>
      <c r="D69" s="35"/>
      <c r="E69" s="35"/>
      <c r="F69" s="35"/>
    </row>
    <row r="70" spans="1:6" s="6" customFormat="1" ht="38.25" hidden="1" outlineLevel="1">
      <c r="A70" s="30" t="s">
        <v>228</v>
      </c>
      <c r="B70" s="31" t="s">
        <v>229</v>
      </c>
      <c r="C70" s="30" t="s">
        <v>177</v>
      </c>
      <c r="D70" s="35"/>
      <c r="E70" s="35"/>
      <c r="F70" s="35"/>
    </row>
    <row r="71" spans="1:6" s="6" customFormat="1" hidden="1" outlineLevel="1">
      <c r="A71" s="30" t="s">
        <v>230</v>
      </c>
      <c r="B71" s="31" t="s">
        <v>215</v>
      </c>
      <c r="C71" s="30" t="s">
        <v>177</v>
      </c>
      <c r="D71" s="35"/>
      <c r="E71" s="35"/>
      <c r="F71" s="35"/>
    </row>
    <row r="72" spans="1:6" s="6" customFormat="1" hidden="1" outlineLevel="1">
      <c r="A72" s="30"/>
      <c r="B72" s="31" t="s">
        <v>216</v>
      </c>
      <c r="C72" s="30" t="s">
        <v>177</v>
      </c>
      <c r="D72" s="35"/>
      <c r="E72" s="35"/>
      <c r="F72" s="35"/>
    </row>
    <row r="73" spans="1:6" s="6" customFormat="1" hidden="1" outlineLevel="1">
      <c r="A73" s="30"/>
      <c r="B73" s="31" t="s">
        <v>217</v>
      </c>
      <c r="C73" s="30" t="s">
        <v>177</v>
      </c>
      <c r="D73" s="35"/>
      <c r="E73" s="35"/>
      <c r="F73" s="35"/>
    </row>
    <row r="74" spans="1:6" s="6" customFormat="1" hidden="1" outlineLevel="1">
      <c r="A74" s="30" t="s">
        <v>231</v>
      </c>
      <c r="B74" s="31" t="s">
        <v>219</v>
      </c>
      <c r="C74" s="30" t="s">
        <v>177</v>
      </c>
      <c r="D74" s="35"/>
      <c r="E74" s="35"/>
      <c r="F74" s="35"/>
    </row>
    <row r="75" spans="1:6" s="6" customFormat="1" hidden="1" outlineLevel="1">
      <c r="A75" s="30"/>
      <c r="B75" s="31" t="s">
        <v>216</v>
      </c>
      <c r="C75" s="30" t="s">
        <v>177</v>
      </c>
      <c r="D75" s="35"/>
      <c r="E75" s="35"/>
      <c r="F75" s="35"/>
    </row>
    <row r="76" spans="1:6" s="6" customFormat="1" hidden="1" outlineLevel="1">
      <c r="A76" s="30"/>
      <c r="B76" s="31" t="s">
        <v>217</v>
      </c>
      <c r="C76" s="30" t="s">
        <v>177</v>
      </c>
      <c r="D76" s="35"/>
      <c r="E76" s="35"/>
      <c r="F76" s="35"/>
    </row>
    <row r="77" spans="1:6" s="6" customFormat="1" ht="51" hidden="1" outlineLevel="1">
      <c r="A77" s="30" t="s">
        <v>232</v>
      </c>
      <c r="B77" s="31" t="s">
        <v>233</v>
      </c>
      <c r="C77" s="30" t="s">
        <v>177</v>
      </c>
      <c r="D77" s="35"/>
      <c r="E77" s="35"/>
      <c r="F77" s="35"/>
    </row>
    <row r="78" spans="1:6" s="6" customFormat="1" hidden="1" outlineLevel="1">
      <c r="A78" s="30" t="s">
        <v>234</v>
      </c>
      <c r="B78" s="31" t="s">
        <v>215</v>
      </c>
      <c r="C78" s="30" t="s">
        <v>177</v>
      </c>
      <c r="D78" s="35"/>
      <c r="E78" s="35"/>
      <c r="F78" s="35"/>
    </row>
    <row r="79" spans="1:6" s="6" customFormat="1" hidden="1" outlineLevel="1">
      <c r="A79" s="30"/>
      <c r="B79" s="31" t="s">
        <v>216</v>
      </c>
      <c r="C79" s="30" t="s">
        <v>177</v>
      </c>
      <c r="D79" s="35"/>
      <c r="E79" s="35"/>
      <c r="F79" s="35"/>
    </row>
    <row r="80" spans="1:6" s="6" customFormat="1" hidden="1" outlineLevel="1">
      <c r="A80" s="30"/>
      <c r="B80" s="31" t="s">
        <v>217</v>
      </c>
      <c r="C80" s="30" t="s">
        <v>177</v>
      </c>
      <c r="D80" s="35"/>
      <c r="E80" s="35"/>
      <c r="F80" s="35"/>
    </row>
    <row r="81" spans="1:6" s="6" customFormat="1" hidden="1" outlineLevel="1">
      <c r="A81" s="30" t="s">
        <v>235</v>
      </c>
      <c r="B81" s="31" t="s">
        <v>219</v>
      </c>
      <c r="C81" s="30" t="s">
        <v>177</v>
      </c>
      <c r="D81" s="35"/>
      <c r="E81" s="35"/>
      <c r="F81" s="35"/>
    </row>
    <row r="82" spans="1:6" s="6" customFormat="1" hidden="1" outlineLevel="1">
      <c r="A82" s="30"/>
      <c r="B82" s="31" t="s">
        <v>216</v>
      </c>
      <c r="C82" s="30" t="s">
        <v>177</v>
      </c>
      <c r="D82" s="35"/>
      <c r="E82" s="35"/>
      <c r="F82" s="35"/>
    </row>
    <row r="83" spans="1:6" s="6" customFormat="1" hidden="1" outlineLevel="1">
      <c r="A83" s="30"/>
      <c r="B83" s="31" t="s">
        <v>217</v>
      </c>
      <c r="C83" s="30" t="s">
        <v>177</v>
      </c>
      <c r="D83" s="35"/>
      <c r="E83" s="35"/>
      <c r="F83" s="35"/>
    </row>
    <row r="84" spans="1:6" s="6" customFormat="1" hidden="1" outlineLevel="1">
      <c r="A84" s="30" t="s">
        <v>236</v>
      </c>
      <c r="B84" s="31" t="s">
        <v>237</v>
      </c>
      <c r="C84" s="30" t="s">
        <v>177</v>
      </c>
      <c r="D84" s="35"/>
      <c r="E84" s="35"/>
      <c r="F84" s="35"/>
    </row>
    <row r="85" spans="1:6" s="6" customFormat="1" hidden="1" outlineLevel="1">
      <c r="A85" s="30" t="s">
        <v>238</v>
      </c>
      <c r="B85" s="31" t="s">
        <v>215</v>
      </c>
      <c r="C85" s="30" t="s">
        <v>177</v>
      </c>
      <c r="D85" s="35"/>
      <c r="E85" s="35"/>
      <c r="F85" s="35"/>
    </row>
    <row r="86" spans="1:6" s="6" customFormat="1" hidden="1" outlineLevel="1">
      <c r="A86" s="30"/>
      <c r="B86" s="31" t="s">
        <v>216</v>
      </c>
      <c r="C86" s="30" t="s">
        <v>177</v>
      </c>
      <c r="D86" s="35"/>
      <c r="E86" s="35"/>
      <c r="F86" s="35"/>
    </row>
    <row r="87" spans="1:6" s="6" customFormat="1" hidden="1" outlineLevel="1">
      <c r="A87" s="30"/>
      <c r="B87" s="31" t="s">
        <v>217</v>
      </c>
      <c r="C87" s="30" t="s">
        <v>177</v>
      </c>
      <c r="D87" s="35"/>
      <c r="E87" s="35"/>
      <c r="F87" s="35"/>
    </row>
    <row r="88" spans="1:6" s="6" customFormat="1" hidden="1" outlineLevel="1">
      <c r="A88" s="30" t="s">
        <v>239</v>
      </c>
      <c r="B88" s="31" t="s">
        <v>219</v>
      </c>
      <c r="C88" s="30" t="s">
        <v>177</v>
      </c>
      <c r="D88" s="35"/>
      <c r="E88" s="35"/>
      <c r="F88" s="35"/>
    </row>
    <row r="89" spans="1:6" s="6" customFormat="1" hidden="1" outlineLevel="1">
      <c r="A89" s="30"/>
      <c r="B89" s="31" t="s">
        <v>216</v>
      </c>
      <c r="C89" s="30" t="s">
        <v>177</v>
      </c>
      <c r="D89" s="35"/>
      <c r="E89" s="35"/>
      <c r="F89" s="35"/>
    </row>
    <row r="90" spans="1:6" s="6" customFormat="1" hidden="1" outlineLevel="1">
      <c r="A90" s="30"/>
      <c r="B90" s="31" t="s">
        <v>217</v>
      </c>
      <c r="C90" s="30" t="s">
        <v>177</v>
      </c>
      <c r="D90" s="35"/>
      <c r="E90" s="35"/>
      <c r="F90" s="35"/>
    </row>
    <row r="91" spans="1:6" s="6" customFormat="1" hidden="1" outlineLevel="1">
      <c r="A91" s="30" t="s">
        <v>240</v>
      </c>
      <c r="B91" s="31" t="s">
        <v>241</v>
      </c>
      <c r="C91" s="30" t="s">
        <v>177</v>
      </c>
      <c r="D91" s="35"/>
      <c r="E91" s="35"/>
      <c r="F91" s="35"/>
    </row>
    <row r="92" spans="1:6" s="6" customFormat="1" hidden="1" outlineLevel="1">
      <c r="A92" s="30" t="s">
        <v>242</v>
      </c>
      <c r="B92" s="31" t="s">
        <v>215</v>
      </c>
      <c r="C92" s="30" t="s">
        <v>177</v>
      </c>
      <c r="D92" s="35"/>
      <c r="E92" s="35"/>
      <c r="F92" s="35"/>
    </row>
    <row r="93" spans="1:6" s="6" customFormat="1" hidden="1" outlineLevel="1">
      <c r="A93" s="30"/>
      <c r="B93" s="31" t="s">
        <v>216</v>
      </c>
      <c r="C93" s="30" t="s">
        <v>177</v>
      </c>
      <c r="D93" s="35"/>
      <c r="E93" s="35"/>
      <c r="F93" s="35"/>
    </row>
    <row r="94" spans="1:6" s="6" customFormat="1" hidden="1" outlineLevel="1">
      <c r="A94" s="30"/>
      <c r="B94" s="31" t="s">
        <v>217</v>
      </c>
      <c r="C94" s="30" t="s">
        <v>177</v>
      </c>
      <c r="D94" s="35"/>
      <c r="E94" s="35"/>
      <c r="F94" s="35"/>
    </row>
    <row r="95" spans="1:6" s="6" customFormat="1" hidden="1" outlineLevel="1">
      <c r="A95" s="30" t="s">
        <v>243</v>
      </c>
      <c r="B95" s="31" t="s">
        <v>219</v>
      </c>
      <c r="C95" s="30" t="s">
        <v>177</v>
      </c>
      <c r="D95" s="35"/>
      <c r="E95" s="35"/>
      <c r="F95" s="35"/>
    </row>
    <row r="96" spans="1:6" s="6" customFormat="1" hidden="1" outlineLevel="1">
      <c r="A96" s="30"/>
      <c r="B96" s="31" t="s">
        <v>216</v>
      </c>
      <c r="C96" s="30" t="s">
        <v>177</v>
      </c>
      <c r="D96" s="35"/>
      <c r="E96" s="35"/>
      <c r="F96" s="35"/>
    </row>
    <row r="97" spans="1:6" s="6" customFormat="1" hidden="1" outlineLevel="1">
      <c r="A97" s="30"/>
      <c r="B97" s="31" t="s">
        <v>217</v>
      </c>
      <c r="C97" s="30" t="s">
        <v>177</v>
      </c>
      <c r="D97" s="35"/>
      <c r="E97" s="35"/>
      <c r="F97" s="35"/>
    </row>
    <row r="98" spans="1:6" s="6" customFormat="1" ht="38.25" hidden="1" outlineLevel="1">
      <c r="A98" s="30" t="s">
        <v>157</v>
      </c>
      <c r="B98" s="31" t="s">
        <v>244</v>
      </c>
      <c r="C98" s="30" t="s">
        <v>177</v>
      </c>
      <c r="D98" s="35"/>
      <c r="E98" s="35"/>
      <c r="F98" s="35"/>
    </row>
    <row r="99" spans="1:6" s="6" customFormat="1" hidden="1" outlineLevel="1">
      <c r="A99" s="30"/>
      <c r="B99" s="31" t="s">
        <v>245</v>
      </c>
      <c r="C99" s="30" t="s">
        <v>177</v>
      </c>
      <c r="D99" s="35"/>
      <c r="E99" s="35"/>
      <c r="F99" s="35"/>
    </row>
    <row r="100" spans="1:6" s="6" customFormat="1" hidden="1" outlineLevel="1">
      <c r="A100" s="30"/>
      <c r="B100" s="31" t="s">
        <v>216</v>
      </c>
      <c r="C100" s="30" t="s">
        <v>177</v>
      </c>
      <c r="D100" s="35"/>
      <c r="E100" s="35"/>
      <c r="F100" s="35"/>
    </row>
    <row r="101" spans="1:6" s="6" customFormat="1" hidden="1" outlineLevel="1">
      <c r="A101" s="30"/>
      <c r="B101" s="31" t="s">
        <v>217</v>
      </c>
      <c r="C101" s="30" t="s">
        <v>177</v>
      </c>
      <c r="D101" s="35"/>
      <c r="E101" s="35"/>
      <c r="F101" s="35"/>
    </row>
    <row r="102" spans="1:6" s="6" customFormat="1" hidden="1" outlineLevel="1">
      <c r="A102" s="30"/>
      <c r="B102" s="31" t="s">
        <v>246</v>
      </c>
      <c r="C102" s="30" t="s">
        <v>177</v>
      </c>
      <c r="D102" s="35"/>
      <c r="E102" s="35"/>
      <c r="F102" s="35"/>
    </row>
    <row r="103" spans="1:6" s="6" customFormat="1" hidden="1" outlineLevel="1">
      <c r="A103" s="30"/>
      <c r="B103" s="31" t="s">
        <v>216</v>
      </c>
      <c r="C103" s="30" t="s">
        <v>177</v>
      </c>
      <c r="D103" s="35"/>
      <c r="E103" s="35"/>
      <c r="F103" s="35"/>
    </row>
    <row r="104" spans="1:6" s="6" customFormat="1" hidden="1" outlineLevel="1">
      <c r="A104" s="30"/>
      <c r="B104" s="31" t="s">
        <v>217</v>
      </c>
      <c r="C104" s="30" t="s">
        <v>177</v>
      </c>
      <c r="D104" s="35"/>
      <c r="E104" s="35"/>
      <c r="F104" s="35"/>
    </row>
    <row r="105" spans="1:6" s="6" customFormat="1" hidden="1" outlineLevel="1">
      <c r="A105" s="30"/>
      <c r="B105" s="31" t="s">
        <v>247</v>
      </c>
      <c r="C105" s="30" t="s">
        <v>177</v>
      </c>
      <c r="D105" s="35"/>
      <c r="E105" s="35"/>
      <c r="F105" s="35"/>
    </row>
    <row r="106" spans="1:6" s="6" customFormat="1" hidden="1" outlineLevel="1">
      <c r="A106" s="30"/>
      <c r="B106" s="31" t="s">
        <v>216</v>
      </c>
      <c r="C106" s="30" t="s">
        <v>177</v>
      </c>
      <c r="D106" s="35"/>
      <c r="E106" s="35"/>
      <c r="F106" s="35"/>
    </row>
    <row r="107" spans="1:6" s="6" customFormat="1" hidden="1" outlineLevel="1">
      <c r="A107" s="30"/>
      <c r="B107" s="31" t="s">
        <v>217</v>
      </c>
      <c r="C107" s="30" t="s">
        <v>177</v>
      </c>
      <c r="D107" s="35"/>
      <c r="E107" s="35"/>
      <c r="F107" s="35"/>
    </row>
    <row r="108" spans="1:6" s="6" customFormat="1" ht="38.25" hidden="1" outlineLevel="1">
      <c r="A108" s="30" t="s">
        <v>159</v>
      </c>
      <c r="B108" s="31" t="s">
        <v>248</v>
      </c>
      <c r="C108" s="30" t="s">
        <v>177</v>
      </c>
      <c r="D108" s="35"/>
      <c r="E108" s="35"/>
      <c r="F108" s="35"/>
    </row>
    <row r="109" spans="1:6" s="6" customFormat="1" hidden="1" outlineLevel="1">
      <c r="A109" s="30"/>
      <c r="B109" s="31" t="s">
        <v>249</v>
      </c>
      <c r="C109" s="30" t="s">
        <v>177</v>
      </c>
      <c r="D109" s="35"/>
      <c r="E109" s="35"/>
      <c r="F109" s="35"/>
    </row>
    <row r="110" spans="1:6" s="6" customFormat="1" hidden="1" outlineLevel="1">
      <c r="A110" s="30"/>
      <c r="B110" s="31" t="s">
        <v>250</v>
      </c>
      <c r="C110" s="30" t="s">
        <v>177</v>
      </c>
      <c r="D110" s="35"/>
      <c r="E110" s="35"/>
      <c r="F110" s="35"/>
    </row>
    <row r="111" spans="1:6" s="6" customFormat="1" hidden="1" outlineLevel="1">
      <c r="A111" s="30" t="s">
        <v>65</v>
      </c>
      <c r="B111" s="31" t="s">
        <v>251</v>
      </c>
      <c r="C111" s="30"/>
      <c r="D111" s="35"/>
      <c r="E111" s="35"/>
      <c r="F111" s="35"/>
    </row>
    <row r="112" spans="1:6" s="6" customFormat="1" hidden="1" outlineLevel="1">
      <c r="A112" s="30"/>
      <c r="B112" s="31" t="s">
        <v>188</v>
      </c>
      <c r="C112" s="30"/>
      <c r="D112" s="35"/>
      <c r="E112" s="35"/>
      <c r="F112" s="35"/>
    </row>
    <row r="113" spans="1:6" s="6" customFormat="1" ht="25.5" hidden="1" outlineLevel="1">
      <c r="A113" s="30" t="s">
        <v>164</v>
      </c>
      <c r="B113" s="31" t="s">
        <v>252</v>
      </c>
      <c r="C113" s="30" t="s">
        <v>253</v>
      </c>
      <c r="D113" s="35"/>
      <c r="E113" s="35"/>
      <c r="F113" s="35"/>
    </row>
    <row r="114" spans="1:6" s="6" customFormat="1" ht="38.25" hidden="1" outlineLevel="1">
      <c r="A114" s="30" t="s">
        <v>254</v>
      </c>
      <c r="B114" s="31" t="s">
        <v>255</v>
      </c>
      <c r="C114" s="30" t="s">
        <v>253</v>
      </c>
      <c r="D114" s="35"/>
      <c r="E114" s="35"/>
      <c r="F114" s="35"/>
    </row>
    <row r="115" spans="1:6" s="6" customFormat="1" hidden="1" outlineLevel="1">
      <c r="A115" s="30"/>
      <c r="B115" s="31" t="s">
        <v>245</v>
      </c>
      <c r="C115" s="30" t="s">
        <v>253</v>
      </c>
      <c r="D115" s="35"/>
      <c r="E115" s="35"/>
      <c r="F115" s="35"/>
    </row>
    <row r="116" spans="1:6" s="6" customFormat="1" hidden="1" outlineLevel="1">
      <c r="A116" s="30"/>
      <c r="B116" s="31" t="s">
        <v>246</v>
      </c>
      <c r="C116" s="30" t="s">
        <v>253</v>
      </c>
      <c r="D116" s="35"/>
      <c r="E116" s="35"/>
      <c r="F116" s="35"/>
    </row>
    <row r="117" spans="1:6" s="6" customFormat="1" hidden="1" outlineLevel="1">
      <c r="A117" s="30"/>
      <c r="B117" s="31" t="s">
        <v>247</v>
      </c>
      <c r="C117" s="30" t="s">
        <v>253</v>
      </c>
      <c r="D117" s="35"/>
      <c r="E117" s="35"/>
      <c r="F117" s="35"/>
    </row>
    <row r="118" spans="1:6" s="6" customFormat="1" ht="38.25" hidden="1" outlineLevel="1">
      <c r="A118" s="30" t="s">
        <v>256</v>
      </c>
      <c r="B118" s="31" t="s">
        <v>257</v>
      </c>
      <c r="C118" s="30" t="s">
        <v>253</v>
      </c>
      <c r="D118" s="35"/>
      <c r="E118" s="35"/>
      <c r="F118" s="35"/>
    </row>
    <row r="119" spans="1:6" s="6" customFormat="1" hidden="1" outlineLevel="1">
      <c r="A119" s="30" t="s">
        <v>66</v>
      </c>
      <c r="B119" s="31" t="s">
        <v>258</v>
      </c>
      <c r="C119" s="30"/>
      <c r="D119" s="35"/>
      <c r="E119" s="35"/>
      <c r="F119" s="35"/>
    </row>
    <row r="120" spans="1:6" s="6" customFormat="1" hidden="1" outlineLevel="1">
      <c r="A120" s="30"/>
      <c r="B120" s="31" t="s">
        <v>188</v>
      </c>
      <c r="C120" s="30"/>
      <c r="D120" s="35"/>
      <c r="E120" s="35"/>
      <c r="F120" s="35"/>
    </row>
    <row r="121" spans="1:6" s="6" customFormat="1" ht="25.5" hidden="1" outlineLevel="1">
      <c r="A121" s="30" t="s">
        <v>168</v>
      </c>
      <c r="B121" s="31" t="s">
        <v>259</v>
      </c>
      <c r="C121" s="30" t="s">
        <v>260</v>
      </c>
      <c r="D121" s="35"/>
      <c r="E121" s="35"/>
      <c r="F121" s="35"/>
    </row>
    <row r="122" spans="1:6" s="6" customFormat="1" ht="38.25" hidden="1" outlineLevel="1">
      <c r="A122" s="30" t="s">
        <v>170</v>
      </c>
      <c r="B122" s="31" t="s">
        <v>261</v>
      </c>
      <c r="C122" s="30" t="s">
        <v>260</v>
      </c>
      <c r="D122" s="35"/>
      <c r="E122" s="35"/>
      <c r="F122" s="35"/>
    </row>
    <row r="123" spans="1:6" s="6" customFormat="1" hidden="1" outlineLevel="1">
      <c r="A123" s="30"/>
      <c r="B123" s="31" t="s">
        <v>245</v>
      </c>
      <c r="C123" s="30" t="s">
        <v>260</v>
      </c>
      <c r="D123" s="35"/>
      <c r="E123" s="35"/>
      <c r="F123" s="35"/>
    </row>
    <row r="124" spans="1:6" s="6" customFormat="1" hidden="1" outlineLevel="1">
      <c r="A124" s="30"/>
      <c r="B124" s="31" t="s">
        <v>246</v>
      </c>
      <c r="C124" s="30" t="s">
        <v>260</v>
      </c>
      <c r="D124" s="35"/>
      <c r="E124" s="35"/>
      <c r="F124" s="35"/>
    </row>
    <row r="125" spans="1:6" s="6" customFormat="1" hidden="1" outlineLevel="1">
      <c r="A125" s="30"/>
      <c r="B125" s="31" t="s">
        <v>247</v>
      </c>
      <c r="C125" s="30" t="s">
        <v>260</v>
      </c>
      <c r="D125" s="35"/>
      <c r="E125" s="35"/>
      <c r="F125" s="35"/>
    </row>
    <row r="126" spans="1:6" s="6" customFormat="1" hidden="1" outlineLevel="1">
      <c r="A126" s="30" t="s">
        <v>68</v>
      </c>
      <c r="B126" s="31" t="s">
        <v>262</v>
      </c>
      <c r="C126" s="30" t="s">
        <v>260</v>
      </c>
      <c r="D126" s="35"/>
      <c r="E126" s="35"/>
      <c r="F126" s="35"/>
    </row>
    <row r="127" spans="1:6" s="6" customFormat="1" hidden="1" outlineLevel="1">
      <c r="A127" s="30" t="s">
        <v>70</v>
      </c>
      <c r="B127" s="31" t="s">
        <v>263</v>
      </c>
      <c r="C127" s="30" t="s">
        <v>76</v>
      </c>
      <c r="D127" s="35"/>
      <c r="E127" s="35"/>
      <c r="F127" s="35"/>
    </row>
    <row r="128" spans="1:6" s="6" customFormat="1" ht="25.5" hidden="1" outlineLevel="1">
      <c r="A128" s="30" t="s">
        <v>73</v>
      </c>
      <c r="B128" s="31" t="s">
        <v>9</v>
      </c>
      <c r="C128" s="30"/>
      <c r="D128" s="35"/>
      <c r="E128" s="35"/>
      <c r="F128" s="35"/>
    </row>
    <row r="129" spans="1:6" s="6" customFormat="1" hidden="1" outlineLevel="1">
      <c r="A129" s="30" t="s">
        <v>264</v>
      </c>
      <c r="B129" s="31" t="s">
        <v>202</v>
      </c>
      <c r="C129" s="30" t="s">
        <v>203</v>
      </c>
      <c r="D129" s="35"/>
      <c r="E129" s="35"/>
      <c r="F129" s="35"/>
    </row>
    <row r="130" spans="1:6" s="6" customFormat="1" ht="25.5" hidden="1" outlineLevel="1">
      <c r="A130" s="30" t="s">
        <v>265</v>
      </c>
      <c r="B130" s="31" t="s">
        <v>205</v>
      </c>
      <c r="C130" s="74" t="s">
        <v>206</v>
      </c>
      <c r="D130" s="35"/>
      <c r="E130" s="35"/>
      <c r="F130" s="35"/>
    </row>
    <row r="131" spans="1:6" s="6" customFormat="1" ht="25.5" hidden="1" outlineLevel="1">
      <c r="A131" s="30" t="s">
        <v>266</v>
      </c>
      <c r="B131" s="31" t="s">
        <v>208</v>
      </c>
      <c r="C131" s="30"/>
      <c r="D131" s="35"/>
      <c r="E131" s="35"/>
      <c r="F131" s="35"/>
    </row>
    <row r="132" spans="1:6" s="6" customFormat="1" hidden="1" outlineLevel="1">
      <c r="A132" s="30" t="s">
        <v>75</v>
      </c>
      <c r="B132" s="31" t="s">
        <v>267</v>
      </c>
      <c r="C132" s="30" t="s">
        <v>76</v>
      </c>
      <c r="D132" s="35"/>
      <c r="E132" s="35"/>
      <c r="F132" s="35"/>
    </row>
    <row r="133" spans="1:6" s="6" customFormat="1" hidden="1" outlineLevel="1">
      <c r="A133" s="30" t="s">
        <v>80</v>
      </c>
      <c r="B133" s="31" t="s">
        <v>268</v>
      </c>
      <c r="C133" s="30" t="s">
        <v>76</v>
      </c>
      <c r="D133" s="35"/>
      <c r="E133" s="35"/>
      <c r="F133" s="35"/>
    </row>
    <row r="134" spans="1:6" s="6" customFormat="1" hidden="1" outlineLevel="1">
      <c r="A134" s="30" t="s">
        <v>90</v>
      </c>
      <c r="B134" s="31" t="s">
        <v>269</v>
      </c>
      <c r="C134" s="30" t="s">
        <v>76</v>
      </c>
      <c r="D134" s="35"/>
      <c r="E134" s="35"/>
      <c r="F134" s="35"/>
    </row>
    <row r="135" spans="1:6" s="6" customFormat="1" hidden="1" outlineLevel="1">
      <c r="A135" s="30" t="s">
        <v>91</v>
      </c>
      <c r="B135" s="31" t="s">
        <v>162</v>
      </c>
      <c r="C135" s="30" t="s">
        <v>76</v>
      </c>
      <c r="D135" s="35"/>
      <c r="E135" s="35"/>
      <c r="F135" s="35"/>
    </row>
    <row r="136" spans="1:6" s="6" customFormat="1" ht="25.5" hidden="1" outlineLevel="1">
      <c r="A136" s="30" t="s">
        <v>100</v>
      </c>
      <c r="B136" s="31" t="s">
        <v>270</v>
      </c>
      <c r="C136" s="30" t="s">
        <v>271</v>
      </c>
      <c r="D136" s="35"/>
      <c r="E136" s="35"/>
      <c r="F136" s="35"/>
    </row>
    <row r="137" spans="1:6" s="6" customFormat="1" ht="38.25" hidden="1" outlineLevel="1">
      <c r="A137" s="30" t="s">
        <v>105</v>
      </c>
      <c r="B137" s="31" t="s">
        <v>10</v>
      </c>
      <c r="C137" s="30"/>
      <c r="D137" s="35"/>
      <c r="E137" s="35"/>
      <c r="F137" s="35"/>
    </row>
    <row r="138" spans="1:6" s="6" customFormat="1" ht="26.25" customHeight="1" collapsed="1">
      <c r="A138" s="109" t="s">
        <v>272</v>
      </c>
      <c r="B138" s="110"/>
      <c r="C138" s="110"/>
      <c r="D138" s="110"/>
      <c r="E138" s="110"/>
      <c r="F138" s="111"/>
    </row>
    <row r="139" spans="1:6">
      <c r="A139" s="30" t="s">
        <v>64</v>
      </c>
      <c r="B139" s="31" t="s">
        <v>25</v>
      </c>
      <c r="C139" s="30" t="s">
        <v>27</v>
      </c>
      <c r="D139" s="23">
        <f>[13]Ф4!$J$11</f>
        <v>360</v>
      </c>
      <c r="E139" s="23">
        <f>'[14]0.1'!$I$11</f>
        <v>360</v>
      </c>
      <c r="F139" s="23">
        <f>'[14]0.1'!$L$11</f>
        <v>360</v>
      </c>
    </row>
    <row r="140" spans="1:6" ht="38.25">
      <c r="A140" s="30" t="s">
        <v>65</v>
      </c>
      <c r="B140" s="31" t="s">
        <v>26</v>
      </c>
      <c r="C140" s="30" t="s">
        <v>27</v>
      </c>
      <c r="D140" s="23">
        <f>[13]Ф4!$J$12-[13]Ф4!$J$14</f>
        <v>333.50219153129478</v>
      </c>
      <c r="E140" s="23">
        <f>'[14]0.1'!$I$12</f>
        <v>333.68844065231787</v>
      </c>
      <c r="F140" s="23">
        <f>'[14]0.1'!$L$12</f>
        <v>333.08582563348796</v>
      </c>
    </row>
    <row r="141" spans="1:6">
      <c r="A141" s="30" t="s">
        <v>66</v>
      </c>
      <c r="B141" s="31" t="s">
        <v>67</v>
      </c>
      <c r="C141" s="30" t="s">
        <v>128</v>
      </c>
      <c r="D141" s="23">
        <f>'[4]ЧТЭЦ-3 ДМ'!$E$7</f>
        <v>2483.1509999999998</v>
      </c>
      <c r="E141" s="23">
        <f>'[14]0.1'!$I$13</f>
        <v>2347.8380000000002</v>
      </c>
      <c r="F141" s="23">
        <f>'[14]0.1'!$L$13</f>
        <v>2053.9795575324874</v>
      </c>
    </row>
    <row r="142" spans="1:6">
      <c r="A142" s="30" t="s">
        <v>68</v>
      </c>
      <c r="B142" s="31" t="s">
        <v>69</v>
      </c>
      <c r="C142" s="30" t="s">
        <v>128</v>
      </c>
      <c r="D142" s="23">
        <f>'[4]ЧТЭЦ-3 ДМ'!$E$22</f>
        <v>2263.3220000000001</v>
      </c>
      <c r="E142" s="23">
        <f>'[14]0.1'!$I$15</f>
        <v>2130.4051000000004</v>
      </c>
      <c r="F142" s="23">
        <f>'[14]0.1'!$L$15</f>
        <v>1818.3112518959713</v>
      </c>
    </row>
    <row r="143" spans="1:6">
      <c r="A143" s="30" t="s">
        <v>70</v>
      </c>
      <c r="B143" s="31" t="s">
        <v>71</v>
      </c>
      <c r="C143" s="30" t="s">
        <v>72</v>
      </c>
      <c r="D143" s="23">
        <f>'[4]ЧТЭЦ-3 ДМ'!$E$23</f>
        <v>2181.4179999999997</v>
      </c>
      <c r="E143" s="23">
        <f>'[14]0.1'!$I$16</f>
        <v>2224.5034999999998</v>
      </c>
      <c r="F143" s="23">
        <f>'[14]0.1'!$L$16</f>
        <v>2241.4122805833335</v>
      </c>
    </row>
    <row r="144" spans="1:6">
      <c r="A144" s="30" t="s">
        <v>73</v>
      </c>
      <c r="B144" s="31" t="s">
        <v>74</v>
      </c>
      <c r="C144" s="30" t="s">
        <v>72</v>
      </c>
      <c r="D144" s="23">
        <f>'[4]ЧТЭЦ-3 ДМ'!$E$29</f>
        <v>2155.1574599999999</v>
      </c>
      <c r="E144" s="23">
        <f>'[14]0.1'!$I$17</f>
        <v>2203.9173999999998</v>
      </c>
      <c r="F144" s="23">
        <f>'[14]0.1'!$L$17</f>
        <v>2219.9929472500003</v>
      </c>
    </row>
    <row r="145" spans="1:8">
      <c r="A145" s="30" t="s">
        <v>75</v>
      </c>
      <c r="B145" s="31" t="s">
        <v>8</v>
      </c>
      <c r="C145" s="30" t="s">
        <v>76</v>
      </c>
      <c r="D145" s="34"/>
      <c r="E145" s="23">
        <f>'[14]0.1'!$I$43</f>
        <v>3834829.4653211134</v>
      </c>
      <c r="F145" s="23">
        <f>'[14]0.1'!$L$43</f>
        <v>3761311.3556668623</v>
      </c>
    </row>
    <row r="146" spans="1:8">
      <c r="A146" s="30"/>
      <c r="B146" s="31" t="s">
        <v>188</v>
      </c>
      <c r="C146" s="30"/>
      <c r="D146" s="34"/>
      <c r="E146" s="34"/>
      <c r="F146" s="34"/>
    </row>
    <row r="147" spans="1:8">
      <c r="A147" s="30" t="s">
        <v>77</v>
      </c>
      <c r="B147" s="32" t="s">
        <v>11</v>
      </c>
      <c r="C147" s="30" t="s">
        <v>76</v>
      </c>
      <c r="D147" s="34"/>
      <c r="E147" s="23">
        <f>'[14]0.1'!$G$43</f>
        <v>2550419.7209543884</v>
      </c>
      <c r="F147" s="23">
        <f>'[14]0.1'!$J$43</f>
        <v>2413775.7226095544</v>
      </c>
    </row>
    <row r="148" spans="1:8">
      <c r="A148" s="30" t="s">
        <v>78</v>
      </c>
      <c r="B148" s="32" t="s">
        <v>12</v>
      </c>
      <c r="C148" s="30" t="s">
        <v>76</v>
      </c>
      <c r="D148" s="34"/>
      <c r="E148" s="23">
        <f>'[14]0.1'!$H$43</f>
        <v>1284409.7443667247</v>
      </c>
      <c r="F148" s="23">
        <f>'[14]0.1'!$K$43</f>
        <v>1347535.6330573079</v>
      </c>
    </row>
    <row r="149" spans="1:8" ht="25.5">
      <c r="A149" s="30" t="s">
        <v>79</v>
      </c>
      <c r="B149" s="32" t="s">
        <v>13</v>
      </c>
      <c r="C149" s="30" t="s">
        <v>76</v>
      </c>
      <c r="D149" s="35"/>
      <c r="E149" s="35"/>
      <c r="F149" s="35"/>
    </row>
    <row r="150" spans="1:8">
      <c r="A150" s="30" t="s">
        <v>80</v>
      </c>
      <c r="B150" s="31" t="s">
        <v>81</v>
      </c>
      <c r="C150" s="30" t="s">
        <v>76</v>
      </c>
      <c r="D150" s="35"/>
      <c r="E150" s="23">
        <f>'[14]0.1'!$I$31</f>
        <v>4385676.1448534969</v>
      </c>
      <c r="F150" s="23">
        <f>'[14]0.1'!$L$31</f>
        <v>4465865.9764592014</v>
      </c>
      <c r="G150" s="41"/>
      <c r="H150" s="41"/>
    </row>
    <row r="151" spans="1:8">
      <c r="A151" s="30"/>
      <c r="B151" s="31" t="s">
        <v>188</v>
      </c>
      <c r="C151" s="30"/>
      <c r="D151" s="35"/>
      <c r="E151" s="34"/>
      <c r="F151" s="34"/>
    </row>
    <row r="152" spans="1:8">
      <c r="A152" s="30" t="s">
        <v>82</v>
      </c>
      <c r="B152" s="32" t="s">
        <v>83</v>
      </c>
      <c r="C152" s="30" t="s">
        <v>76</v>
      </c>
      <c r="D152" s="35"/>
      <c r="E152" s="23">
        <f>'[14]0.1'!$I$32</f>
        <v>2526700.9224318289</v>
      </c>
      <c r="F152" s="23">
        <f>'[14]0.1'!$L$32</f>
        <v>2392355.1479646368</v>
      </c>
      <c r="G152" s="41"/>
      <c r="H152" s="41"/>
    </row>
    <row r="153" spans="1:8" ht="25.5">
      <c r="A153" s="30"/>
      <c r="B153" s="32" t="s">
        <v>84</v>
      </c>
      <c r="C153" s="30" t="s">
        <v>28</v>
      </c>
      <c r="D153" s="23">
        <f>'[4]ЧТЭЦ-3 ДМ'!$E$32</f>
        <v>255.91756788413872</v>
      </c>
      <c r="E153" s="23">
        <f>'[14]4'!$L$24</f>
        <v>234.8</v>
      </c>
      <c r="F153" s="23">
        <f>'[14]4'!$M$24</f>
        <v>234.79999999999998</v>
      </c>
      <c r="G153" s="41"/>
      <c r="H153" s="41"/>
    </row>
    <row r="154" spans="1:8">
      <c r="A154" s="30" t="s">
        <v>85</v>
      </c>
      <c r="B154" s="32" t="s">
        <v>86</v>
      </c>
      <c r="C154" s="30" t="s">
        <v>76</v>
      </c>
      <c r="D154" s="35"/>
      <c r="E154" s="23">
        <f>'[14]0.1'!$I$33</f>
        <v>1858975.222421668</v>
      </c>
      <c r="F154" s="23">
        <f>'[14]0.1'!$L$33</f>
        <v>2073510.8284945646</v>
      </c>
    </row>
    <row r="155" spans="1:8">
      <c r="A155" s="30"/>
      <c r="B155" s="32" t="s">
        <v>87</v>
      </c>
      <c r="C155" s="30" t="s">
        <v>88</v>
      </c>
      <c r="D155" s="23">
        <f>'[4]ЧТЭЦ-3 ДМ'!$E$36</f>
        <v>167.84449381090653</v>
      </c>
      <c r="E155" s="23">
        <f>'[14]4'!$L$28</f>
        <v>166</v>
      </c>
      <c r="F155" s="23">
        <f>'[14]4'!$M$28</f>
        <v>166</v>
      </c>
    </row>
    <row r="156" spans="1:8" ht="25.5">
      <c r="A156" s="30"/>
      <c r="B156" s="7" t="s">
        <v>89</v>
      </c>
      <c r="C156" s="30" t="s">
        <v>24</v>
      </c>
      <c r="D156" s="74" t="s">
        <v>308</v>
      </c>
      <c r="E156" s="74" t="s">
        <v>319</v>
      </c>
      <c r="F156" s="88" t="s">
        <v>319</v>
      </c>
    </row>
    <row r="157" spans="1:8">
      <c r="A157" s="30" t="s">
        <v>90</v>
      </c>
      <c r="B157" s="7" t="s">
        <v>14</v>
      </c>
      <c r="C157" s="30" t="s">
        <v>76</v>
      </c>
      <c r="D157" s="35"/>
      <c r="E157" s="35"/>
      <c r="F157" s="35"/>
    </row>
    <row r="158" spans="1:8" ht="25.5">
      <c r="A158" s="30" t="s">
        <v>91</v>
      </c>
      <c r="B158" s="7" t="s">
        <v>9</v>
      </c>
      <c r="C158" s="30" t="s">
        <v>24</v>
      </c>
      <c r="D158" s="35"/>
      <c r="E158" s="35"/>
      <c r="F158" s="35"/>
    </row>
    <row r="159" spans="1:8">
      <c r="A159" s="30" t="s">
        <v>92</v>
      </c>
      <c r="B159" s="32" t="s">
        <v>93</v>
      </c>
      <c r="C159" s="30" t="s">
        <v>94</v>
      </c>
      <c r="D159" s="35"/>
      <c r="E159" s="35"/>
      <c r="F159" s="35"/>
    </row>
    <row r="160" spans="1:8" ht="25.5">
      <c r="A160" s="33" t="s">
        <v>95</v>
      </c>
      <c r="B160" s="32" t="s">
        <v>96</v>
      </c>
      <c r="C160" s="74" t="s">
        <v>97</v>
      </c>
      <c r="D160" s="35"/>
      <c r="E160" s="35"/>
      <c r="F160" s="35"/>
    </row>
    <row r="161" spans="1:6" ht="25.5">
      <c r="A161" s="30" t="s">
        <v>98</v>
      </c>
      <c r="B161" s="32" t="s">
        <v>99</v>
      </c>
      <c r="C161" s="30" t="s">
        <v>24</v>
      </c>
      <c r="D161" s="35"/>
      <c r="E161" s="35"/>
      <c r="F161" s="35"/>
    </row>
    <row r="162" spans="1:6">
      <c r="A162" s="30" t="s">
        <v>100</v>
      </c>
      <c r="B162" s="7" t="s">
        <v>101</v>
      </c>
      <c r="C162" s="30" t="s">
        <v>76</v>
      </c>
      <c r="D162" s="35"/>
      <c r="E162" s="35"/>
      <c r="F162" s="35"/>
    </row>
    <row r="163" spans="1:6">
      <c r="A163" s="30"/>
      <c r="B163" s="31" t="s">
        <v>188</v>
      </c>
      <c r="C163" s="30"/>
      <c r="D163" s="35"/>
      <c r="E163" s="35"/>
      <c r="F163" s="35"/>
    </row>
    <row r="164" spans="1:6">
      <c r="A164" s="30" t="s">
        <v>102</v>
      </c>
      <c r="B164" s="32" t="s">
        <v>15</v>
      </c>
      <c r="C164" s="30" t="s">
        <v>76</v>
      </c>
      <c r="D164" s="35"/>
      <c r="E164" s="35"/>
      <c r="F164" s="35"/>
    </row>
    <row r="165" spans="1:6">
      <c r="A165" s="30" t="s">
        <v>103</v>
      </c>
      <c r="B165" s="32" t="s">
        <v>16</v>
      </c>
      <c r="C165" s="30" t="s">
        <v>76</v>
      </c>
      <c r="D165" s="35"/>
      <c r="E165" s="35"/>
      <c r="F165" s="35"/>
    </row>
    <row r="166" spans="1:6" ht="25.5">
      <c r="A166" s="30" t="s">
        <v>104</v>
      </c>
      <c r="B166" s="32" t="s">
        <v>17</v>
      </c>
      <c r="C166" s="30" t="s">
        <v>76</v>
      </c>
      <c r="D166" s="35"/>
      <c r="E166" s="35"/>
      <c r="F166" s="35"/>
    </row>
    <row r="167" spans="1:6">
      <c r="A167" s="30" t="s">
        <v>145</v>
      </c>
      <c r="B167" s="32" t="s">
        <v>146</v>
      </c>
      <c r="C167" s="30" t="s">
        <v>76</v>
      </c>
      <c r="D167" s="35"/>
      <c r="E167" s="35"/>
      <c r="F167" s="35"/>
    </row>
    <row r="168" spans="1:6">
      <c r="A168" s="30" t="s">
        <v>105</v>
      </c>
      <c r="B168" s="7" t="s">
        <v>106</v>
      </c>
      <c r="C168" s="30" t="s">
        <v>76</v>
      </c>
      <c r="D168" s="35"/>
      <c r="E168" s="35"/>
      <c r="F168" s="35"/>
    </row>
    <row r="169" spans="1:6">
      <c r="A169" s="30"/>
      <c r="B169" s="31" t="s">
        <v>188</v>
      </c>
      <c r="C169" s="30"/>
      <c r="D169" s="35"/>
      <c r="E169" s="35"/>
      <c r="F169" s="35"/>
    </row>
    <row r="170" spans="1:6">
      <c r="A170" s="30" t="s">
        <v>107</v>
      </c>
      <c r="B170" s="32" t="s">
        <v>18</v>
      </c>
      <c r="C170" s="30" t="s">
        <v>76</v>
      </c>
      <c r="D170" s="35"/>
      <c r="E170" s="35"/>
      <c r="F170" s="35"/>
    </row>
    <row r="171" spans="1:6">
      <c r="A171" s="30" t="s">
        <v>108</v>
      </c>
      <c r="B171" s="32" t="s">
        <v>31</v>
      </c>
      <c r="C171" s="30" t="s">
        <v>76</v>
      </c>
      <c r="D171" s="35"/>
      <c r="E171" s="35"/>
      <c r="F171" s="35"/>
    </row>
    <row r="172" spans="1:6">
      <c r="A172" s="30" t="s">
        <v>109</v>
      </c>
      <c r="B172" s="7" t="s">
        <v>110</v>
      </c>
      <c r="C172" s="30" t="s">
        <v>76</v>
      </c>
      <c r="D172" s="35"/>
      <c r="E172" s="35"/>
      <c r="F172" s="35"/>
    </row>
    <row r="173" spans="1:6">
      <c r="A173" s="30"/>
      <c r="B173" s="31" t="s">
        <v>188</v>
      </c>
      <c r="C173" s="30"/>
      <c r="D173" s="34"/>
      <c r="E173" s="35"/>
      <c r="F173" s="35"/>
    </row>
    <row r="174" spans="1:6">
      <c r="A174" s="30" t="s">
        <v>111</v>
      </c>
      <c r="B174" s="32" t="s">
        <v>15</v>
      </c>
      <c r="C174" s="30" t="s">
        <v>76</v>
      </c>
      <c r="D174" s="35"/>
      <c r="E174" s="35"/>
      <c r="F174" s="35"/>
    </row>
    <row r="175" spans="1:6">
      <c r="A175" s="30" t="s">
        <v>112</v>
      </c>
      <c r="B175" s="32" t="s">
        <v>16</v>
      </c>
      <c r="C175" s="30" t="s">
        <v>76</v>
      </c>
      <c r="D175" s="35"/>
      <c r="E175" s="35"/>
      <c r="F175" s="35"/>
    </row>
    <row r="176" spans="1:6" ht="25.5">
      <c r="A176" s="30" t="s">
        <v>113</v>
      </c>
      <c r="B176" s="32" t="s">
        <v>17</v>
      </c>
      <c r="C176" s="30" t="s">
        <v>76</v>
      </c>
      <c r="D176" s="35"/>
      <c r="E176" s="35"/>
      <c r="F176" s="35"/>
    </row>
    <row r="177" spans="1:6" ht="25.5">
      <c r="A177" s="30" t="s">
        <v>114</v>
      </c>
      <c r="B177" s="7" t="s">
        <v>115</v>
      </c>
      <c r="C177" s="30" t="s">
        <v>76</v>
      </c>
      <c r="D177" s="35"/>
      <c r="E177" s="35"/>
      <c r="F177" s="35"/>
    </row>
    <row r="178" spans="1:6">
      <c r="A178" s="30"/>
      <c r="B178" s="31" t="s">
        <v>188</v>
      </c>
      <c r="C178" s="30"/>
      <c r="D178" s="34"/>
      <c r="E178" s="35"/>
      <c r="F178" s="35"/>
    </row>
    <row r="179" spans="1:6">
      <c r="A179" s="30" t="s">
        <v>116</v>
      </c>
      <c r="B179" s="32" t="s">
        <v>15</v>
      </c>
      <c r="C179" s="30" t="s">
        <v>76</v>
      </c>
      <c r="D179" s="35"/>
      <c r="E179" s="35"/>
      <c r="F179" s="35"/>
    </row>
    <row r="180" spans="1:6">
      <c r="A180" s="30" t="s">
        <v>117</v>
      </c>
      <c r="B180" s="32" t="s">
        <v>16</v>
      </c>
      <c r="C180" s="30" t="s">
        <v>76</v>
      </c>
      <c r="D180" s="35"/>
      <c r="E180" s="35"/>
      <c r="F180" s="35"/>
    </row>
    <row r="181" spans="1:6" ht="25.5">
      <c r="A181" s="30" t="s">
        <v>118</v>
      </c>
      <c r="B181" s="32" t="s">
        <v>17</v>
      </c>
      <c r="C181" s="30" t="s">
        <v>76</v>
      </c>
      <c r="D181" s="35"/>
      <c r="E181" s="35"/>
      <c r="F181" s="35"/>
    </row>
    <row r="182" spans="1:6">
      <c r="A182" s="30" t="s">
        <v>119</v>
      </c>
      <c r="B182" s="7" t="s">
        <v>162</v>
      </c>
      <c r="C182" s="30" t="s">
        <v>76</v>
      </c>
      <c r="D182" s="35"/>
      <c r="E182" s="35"/>
      <c r="F182" s="35"/>
    </row>
    <row r="183" spans="1:6" ht="25.5">
      <c r="A183" s="30" t="s">
        <v>120</v>
      </c>
      <c r="B183" s="7" t="s">
        <v>325</v>
      </c>
      <c r="C183" s="30" t="s">
        <v>121</v>
      </c>
      <c r="D183" s="35"/>
      <c r="E183" s="35"/>
      <c r="F183" s="35"/>
    </row>
    <row r="184" spans="1:6" ht="229.5" customHeight="1">
      <c r="A184" s="30" t="s">
        <v>122</v>
      </c>
      <c r="B184" s="7" t="s">
        <v>10</v>
      </c>
      <c r="C184" s="30" t="s">
        <v>24</v>
      </c>
      <c r="D184" s="116" t="s">
        <v>321</v>
      </c>
      <c r="E184" s="117"/>
      <c r="F184" s="118"/>
    </row>
    <row r="185" spans="1:6">
      <c r="B185" s="6"/>
    </row>
    <row r="186" spans="1:6">
      <c r="A186" s="113" t="s">
        <v>124</v>
      </c>
      <c r="B186" s="113"/>
      <c r="C186" s="113"/>
      <c r="D186" s="113"/>
      <c r="E186" s="113"/>
      <c r="F186" s="113"/>
    </row>
    <row r="187" spans="1:6">
      <c r="A187" s="58" t="s">
        <v>274</v>
      </c>
      <c r="C187" s="27"/>
    </row>
    <row r="188" spans="1:6">
      <c r="A188" s="58" t="s">
        <v>275</v>
      </c>
    </row>
    <row r="189" spans="1:6">
      <c r="A189" s="58" t="s">
        <v>276</v>
      </c>
    </row>
    <row r="191" spans="1:6">
      <c r="A191" s="72" t="s">
        <v>277</v>
      </c>
    </row>
    <row r="192" spans="1:6" ht="93" customHeight="1">
      <c r="A192" s="112" t="s">
        <v>301</v>
      </c>
      <c r="B192" s="112"/>
      <c r="C192" s="112"/>
      <c r="D192" s="112"/>
      <c r="E192" s="112"/>
      <c r="F192" s="112"/>
    </row>
    <row r="193" spans="1:6" ht="12.75" customHeight="1">
      <c r="A193" s="112" t="s">
        <v>278</v>
      </c>
      <c r="B193" s="112"/>
      <c r="C193" s="112"/>
      <c r="D193" s="112"/>
      <c r="E193" s="112"/>
      <c r="F193" s="112"/>
    </row>
    <row r="194" spans="1:6">
      <c r="A194" s="112"/>
      <c r="B194" s="112"/>
      <c r="C194" s="112"/>
      <c r="D194" s="112"/>
      <c r="E194" s="112"/>
      <c r="F194" s="112"/>
    </row>
    <row r="195" spans="1:6">
      <c r="A195" s="27"/>
    </row>
    <row r="196" spans="1:6">
      <c r="A196" s="27"/>
      <c r="B196" s="26"/>
      <c r="C196" s="27"/>
    </row>
    <row r="197" spans="1:6">
      <c r="A197" s="27"/>
    </row>
    <row r="198" spans="1:6">
      <c r="A198" s="27"/>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I47"/>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5.7109375" style="1" customWidth="1"/>
    <col min="2" max="2" width="44.140625" style="10" customWidth="1"/>
    <col min="3" max="3" width="14.28515625" style="22"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2"/>
      <c r="I1" s="21" t="s">
        <v>60</v>
      </c>
    </row>
    <row r="2" spans="1:9" ht="39.75" customHeight="1">
      <c r="F2" s="22"/>
      <c r="H2" s="121" t="s">
        <v>152</v>
      </c>
      <c r="I2" s="121"/>
    </row>
    <row r="3" spans="1:9">
      <c r="B3" s="54"/>
      <c r="F3" s="22"/>
    </row>
    <row r="4" spans="1:9">
      <c r="A4" s="96" t="s">
        <v>32</v>
      </c>
      <c r="B4" s="122"/>
      <c r="C4" s="122"/>
      <c r="D4" s="122"/>
      <c r="E4" s="122"/>
      <c r="F4" s="122"/>
      <c r="G4" s="122"/>
      <c r="H4" s="122"/>
      <c r="I4" s="122"/>
    </row>
    <row r="5" spans="1:9">
      <c r="A5" s="96" t="str">
        <f>Титульный!$C$12</f>
        <v>Челябинская ТЭЦ-3 без ДПМ/НВ</v>
      </c>
      <c r="B5" s="122"/>
      <c r="C5" s="122"/>
      <c r="D5" s="122"/>
      <c r="E5" s="122"/>
      <c r="F5" s="122"/>
      <c r="G5" s="122"/>
      <c r="H5" s="122"/>
      <c r="I5" s="122"/>
    </row>
    <row r="7" spans="1:9" s="1" customFormat="1" ht="32.25" customHeight="1">
      <c r="A7" s="123" t="s">
        <v>63</v>
      </c>
      <c r="B7" s="123" t="s">
        <v>6</v>
      </c>
      <c r="C7" s="123" t="s">
        <v>129</v>
      </c>
      <c r="D7" s="123" t="s">
        <v>144</v>
      </c>
      <c r="E7" s="123"/>
      <c r="F7" s="123" t="s">
        <v>126</v>
      </c>
      <c r="G7" s="123"/>
      <c r="H7" s="123" t="s">
        <v>127</v>
      </c>
      <c r="I7" s="123"/>
    </row>
    <row r="8" spans="1:9" s="1" customFormat="1">
      <c r="A8" s="123"/>
      <c r="B8" s="123"/>
      <c r="C8" s="123"/>
      <c r="D8" s="36">
        <f>Титульный!$B$5-2</f>
        <v>2024</v>
      </c>
      <c r="E8" s="37" t="s">
        <v>53</v>
      </c>
      <c r="F8" s="36">
        <f>Титульный!$B$5-1</f>
        <v>2025</v>
      </c>
      <c r="G8" s="37" t="s">
        <v>53</v>
      </c>
      <c r="H8" s="36">
        <f>Титульный!$B$5</f>
        <v>2026</v>
      </c>
      <c r="I8" s="37" t="s">
        <v>53</v>
      </c>
    </row>
    <row r="9" spans="1:9" s="1" customFormat="1">
      <c r="A9" s="123"/>
      <c r="B9" s="123"/>
      <c r="C9" s="123"/>
      <c r="D9" s="75" t="s">
        <v>216</v>
      </c>
      <c r="E9" s="75" t="s">
        <v>217</v>
      </c>
      <c r="F9" s="75" t="s">
        <v>216</v>
      </c>
      <c r="G9" s="75" t="s">
        <v>217</v>
      </c>
      <c r="H9" s="75" t="s">
        <v>216</v>
      </c>
      <c r="I9" s="75" t="s">
        <v>217</v>
      </c>
    </row>
    <row r="10" spans="1:9" s="1" customFormat="1">
      <c r="A10" s="60" t="s">
        <v>292</v>
      </c>
      <c r="B10" s="61"/>
      <c r="C10" s="61"/>
      <c r="D10" s="38"/>
      <c r="E10" s="38"/>
      <c r="F10" s="38"/>
      <c r="G10" s="38"/>
      <c r="H10" s="38"/>
      <c r="I10" s="38"/>
    </row>
    <row r="11" spans="1:9" s="1" customFormat="1" ht="25.5" hidden="1" outlineLevel="1">
      <c r="A11" s="74" t="s">
        <v>155</v>
      </c>
      <c r="B11" s="31" t="s">
        <v>279</v>
      </c>
      <c r="C11" s="30"/>
      <c r="D11" s="38"/>
      <c r="E11" s="38"/>
      <c r="F11" s="38"/>
      <c r="G11" s="38"/>
      <c r="H11" s="38"/>
      <c r="I11" s="38"/>
    </row>
    <row r="12" spans="1:9" s="1" customFormat="1" ht="140.25" hidden="1" outlineLevel="1">
      <c r="A12" s="74"/>
      <c r="B12" s="31" t="s">
        <v>280</v>
      </c>
      <c r="C12" s="74" t="s">
        <v>281</v>
      </c>
      <c r="D12" s="38"/>
      <c r="E12" s="38"/>
      <c r="F12" s="38"/>
      <c r="G12" s="38"/>
      <c r="H12" s="38"/>
      <c r="I12" s="38"/>
    </row>
    <row r="13" spans="1:9" s="1" customFormat="1" ht="153" hidden="1" outlineLevel="1">
      <c r="A13" s="74"/>
      <c r="B13" s="31" t="s">
        <v>282</v>
      </c>
      <c r="C13" s="30" t="s">
        <v>283</v>
      </c>
      <c r="D13" s="38"/>
      <c r="E13" s="38"/>
      <c r="F13" s="38"/>
      <c r="G13" s="38"/>
      <c r="H13" s="38"/>
      <c r="I13" s="38"/>
    </row>
    <row r="14" spans="1:9" s="1" customFormat="1" hidden="1" outlineLevel="1">
      <c r="A14" s="74" t="s">
        <v>157</v>
      </c>
      <c r="B14" s="31" t="s">
        <v>284</v>
      </c>
      <c r="C14" s="30"/>
      <c r="D14" s="38"/>
      <c r="E14" s="38"/>
      <c r="F14" s="38"/>
      <c r="G14" s="38"/>
      <c r="H14" s="38"/>
      <c r="I14" s="38"/>
    </row>
    <row r="15" spans="1:9" s="1" customFormat="1" hidden="1" outlineLevel="1">
      <c r="A15" s="74"/>
      <c r="B15" s="31" t="s">
        <v>285</v>
      </c>
      <c r="C15" s="30"/>
      <c r="D15" s="38"/>
      <c r="E15" s="38"/>
      <c r="F15" s="38"/>
      <c r="G15" s="38"/>
      <c r="H15" s="38"/>
      <c r="I15" s="38"/>
    </row>
    <row r="16" spans="1:9" s="1" customFormat="1" ht="25.5" hidden="1" outlineLevel="1">
      <c r="A16" s="74"/>
      <c r="B16" s="31" t="s">
        <v>286</v>
      </c>
      <c r="C16" s="74" t="s">
        <v>281</v>
      </c>
      <c r="D16" s="38"/>
      <c r="E16" s="38"/>
      <c r="F16" s="38"/>
      <c r="G16" s="38"/>
      <c r="H16" s="38"/>
      <c r="I16" s="38"/>
    </row>
    <row r="17" spans="1:9" s="1" customFormat="1" ht="25.5" hidden="1" outlineLevel="1">
      <c r="A17" s="74"/>
      <c r="B17" s="31" t="s">
        <v>287</v>
      </c>
      <c r="C17" s="30" t="s">
        <v>283</v>
      </c>
      <c r="D17" s="38"/>
      <c r="E17" s="38"/>
      <c r="F17" s="38"/>
      <c r="G17" s="38"/>
      <c r="H17" s="38"/>
      <c r="I17" s="38"/>
    </row>
    <row r="18" spans="1:9" s="1" customFormat="1" hidden="1" outlineLevel="1">
      <c r="A18" s="74"/>
      <c r="B18" s="31" t="s">
        <v>288</v>
      </c>
      <c r="C18" s="30" t="s">
        <v>283</v>
      </c>
      <c r="D18" s="38"/>
      <c r="E18" s="38"/>
      <c r="F18" s="38"/>
      <c r="G18" s="38"/>
      <c r="H18" s="38"/>
      <c r="I18" s="38"/>
    </row>
    <row r="19" spans="1:9" s="1" customFormat="1" collapsed="1">
      <c r="A19" s="59" t="s">
        <v>300</v>
      </c>
      <c r="B19" s="31"/>
      <c r="C19" s="30" t="s">
        <v>283</v>
      </c>
      <c r="D19" s="38"/>
      <c r="E19" s="38"/>
      <c r="F19" s="38"/>
      <c r="G19" s="38"/>
      <c r="H19" s="38"/>
      <c r="I19" s="38"/>
    </row>
    <row r="20" spans="1:9" s="1" customFormat="1">
      <c r="A20" s="59" t="s">
        <v>299</v>
      </c>
      <c r="B20" s="31"/>
      <c r="C20" s="30"/>
      <c r="D20" s="38"/>
      <c r="E20" s="38"/>
      <c r="F20" s="38"/>
      <c r="G20" s="38"/>
      <c r="H20" s="38"/>
      <c r="I20" s="38"/>
    </row>
    <row r="21" spans="1:9" s="1" customFormat="1" ht="25.5" hidden="1" outlineLevel="1">
      <c r="A21" s="74" t="s">
        <v>168</v>
      </c>
      <c r="B21" s="31" t="s">
        <v>289</v>
      </c>
      <c r="C21" s="30" t="s">
        <v>283</v>
      </c>
      <c r="D21" s="38"/>
      <c r="E21" s="38"/>
      <c r="F21" s="38"/>
      <c r="G21" s="38"/>
      <c r="H21" s="38"/>
      <c r="I21" s="38"/>
    </row>
    <row r="22" spans="1:9" s="1" customFormat="1" ht="51" hidden="1" outlineLevel="1">
      <c r="A22" s="74" t="s">
        <v>170</v>
      </c>
      <c r="B22" s="31" t="s">
        <v>290</v>
      </c>
      <c r="C22" s="30" t="s">
        <v>283</v>
      </c>
      <c r="D22" s="38"/>
      <c r="E22" s="38"/>
      <c r="F22" s="38"/>
      <c r="G22" s="38"/>
      <c r="H22" s="38"/>
      <c r="I22" s="38"/>
    </row>
    <row r="23" spans="1:9" s="1" customFormat="1" ht="25.5" hidden="1" outlineLevel="1">
      <c r="A23" s="74" t="s">
        <v>173</v>
      </c>
      <c r="B23" s="31" t="s">
        <v>291</v>
      </c>
      <c r="C23" s="30" t="s">
        <v>283</v>
      </c>
      <c r="D23" s="38"/>
      <c r="E23" s="38"/>
      <c r="F23" s="38"/>
      <c r="G23" s="38"/>
      <c r="H23" s="38"/>
      <c r="I23" s="38"/>
    </row>
    <row r="24" spans="1:9" s="1" customFormat="1" hidden="1" outlineLevel="1">
      <c r="A24" s="74"/>
      <c r="B24" s="31" t="s">
        <v>245</v>
      </c>
      <c r="C24" s="30" t="s">
        <v>283</v>
      </c>
      <c r="D24" s="38"/>
      <c r="E24" s="38"/>
      <c r="F24" s="38"/>
      <c r="G24" s="38"/>
      <c r="H24" s="38"/>
      <c r="I24" s="38"/>
    </row>
    <row r="25" spans="1:9" s="1" customFormat="1" hidden="1" outlineLevel="1">
      <c r="A25" s="74"/>
      <c r="B25" s="31" t="s">
        <v>246</v>
      </c>
      <c r="C25" s="30" t="s">
        <v>283</v>
      </c>
      <c r="D25" s="38"/>
      <c r="E25" s="38"/>
      <c r="F25" s="38"/>
      <c r="G25" s="38"/>
      <c r="H25" s="38"/>
      <c r="I25" s="38"/>
    </row>
    <row r="26" spans="1:9" s="1" customFormat="1" hidden="1" outlineLevel="1">
      <c r="A26" s="74"/>
      <c r="B26" s="31" t="s">
        <v>247</v>
      </c>
      <c r="C26" s="30" t="s">
        <v>283</v>
      </c>
      <c r="D26" s="38"/>
      <c r="E26" s="38"/>
      <c r="F26" s="38"/>
      <c r="G26" s="38"/>
      <c r="H26" s="38"/>
      <c r="I26" s="38"/>
    </row>
    <row r="27" spans="1:9" ht="12.75" customHeight="1" collapsed="1">
      <c r="A27" s="63" t="s">
        <v>293</v>
      </c>
      <c r="B27" s="62"/>
      <c r="C27" s="64"/>
      <c r="D27" s="38"/>
      <c r="E27" s="38"/>
      <c r="F27" s="38"/>
      <c r="G27" s="38"/>
      <c r="H27" s="38"/>
      <c r="I27" s="38"/>
    </row>
    <row r="28" spans="1:9" ht="25.5">
      <c r="A28" s="74" t="s">
        <v>130</v>
      </c>
      <c r="B28" s="31" t="s">
        <v>131</v>
      </c>
      <c r="C28" s="74" t="s">
        <v>296</v>
      </c>
      <c r="D28" s="23">
        <f>'[5]Утв. тарифы на ЭЭ и ЭМ'!$D$8</f>
        <v>836.13</v>
      </c>
      <c r="E28" s="23">
        <f>'[5]Утв. тарифы на ЭЭ и ЭМ'!$E$8</f>
        <v>921.82</v>
      </c>
      <c r="F28" s="23">
        <f>'[6]Утв. тарифы на ЭЭ и ЭМ'!$D$8</f>
        <v>921.82</v>
      </c>
      <c r="G28" s="23">
        <f>'[6]Утв. тарифы на ЭЭ и ЭМ'!$E$8</f>
        <v>1197.1500000000001</v>
      </c>
      <c r="H28" s="119">
        <f>'[14]0.1'!$L$20</f>
        <v>1327.4821459157151</v>
      </c>
      <c r="I28" s="120"/>
    </row>
    <row r="29" spans="1:9" ht="25.5">
      <c r="A29" s="74"/>
      <c r="B29" s="39" t="s">
        <v>326</v>
      </c>
      <c r="C29" s="74" t="s">
        <v>296</v>
      </c>
      <c r="D29" s="38"/>
      <c r="E29" s="38"/>
      <c r="F29" s="23">
        <f>'[14]2.2'!$G$170</f>
        <v>911.94200434027482</v>
      </c>
      <c r="G29" s="23">
        <f>'[14]2.1'!$G$170</f>
        <v>1186.0189981857577</v>
      </c>
      <c r="H29" s="119">
        <f>'[14]2'!$G$170</f>
        <v>1315.7016684960313</v>
      </c>
      <c r="I29" s="120"/>
    </row>
    <row r="30" spans="1:9" ht="25.5">
      <c r="A30" s="74" t="s">
        <v>132</v>
      </c>
      <c r="B30" s="31" t="s">
        <v>133</v>
      </c>
      <c r="C30" s="74" t="s">
        <v>297</v>
      </c>
      <c r="D30" s="23">
        <f>'[5]Утв. тарифы на ЭЭ и ЭМ'!$F$8</f>
        <v>284711.84000000003</v>
      </c>
      <c r="E30" s="23">
        <f>'[5]Утв. тарифы на ЭЭ и ЭМ'!$G$8</f>
        <v>304066.33</v>
      </c>
      <c r="F30" s="23">
        <f>'[6]Утв. тарифы на ЭЭ и ЭМ'!$F$8</f>
        <v>304066.33</v>
      </c>
      <c r="G30" s="23">
        <f>'[6]Утв. тарифы на ЭЭ и ЭМ'!$G$8</f>
        <v>320760.71999999997</v>
      </c>
      <c r="H30" s="119">
        <f>'[14]0.1'!$L$21</f>
        <v>337134.23822385271</v>
      </c>
      <c r="I30" s="120"/>
    </row>
    <row r="31" spans="1:9" ht="27.75" customHeight="1">
      <c r="A31" s="74" t="s">
        <v>134</v>
      </c>
      <c r="B31" s="31" t="s">
        <v>33</v>
      </c>
      <c r="C31" s="30" t="s">
        <v>294</v>
      </c>
      <c r="D31" s="38"/>
      <c r="E31" s="38"/>
      <c r="F31" s="38"/>
      <c r="G31" s="38"/>
      <c r="H31" s="38"/>
      <c r="I31" s="38"/>
    </row>
    <row r="32" spans="1:9" ht="26.25" customHeight="1">
      <c r="A32" s="74" t="s">
        <v>135</v>
      </c>
      <c r="B32" s="40" t="s">
        <v>34</v>
      </c>
      <c r="C32" s="30" t="s">
        <v>294</v>
      </c>
      <c r="D32" s="23">
        <f>'ЧТЭЦ-1 НМ_П5'!D32</f>
        <v>1001.73</v>
      </c>
      <c r="E32" s="23">
        <f>'ЧТЭЦ-1 НМ_П5'!E32</f>
        <v>1162.6400000000001</v>
      </c>
      <c r="F32" s="23">
        <f>'ЧТЭЦ-1 НМ_П5'!F32</f>
        <v>1162.6400000000001</v>
      </c>
      <c r="G32" s="23">
        <f>'ЧТЭЦ-1 НМ_П5'!G32</f>
        <v>1415.57</v>
      </c>
      <c r="H32" s="119">
        <f>'ЧТЭЦ-1 НМ_П5'!H32</f>
        <v>1515.3142333881635</v>
      </c>
      <c r="I32" s="120">
        <f>'ЧТЭЦ-1 НМ_П5'!I32</f>
        <v>0</v>
      </c>
    </row>
    <row r="33" spans="1:9" ht="12.75" customHeight="1">
      <c r="A33" s="74" t="s">
        <v>136</v>
      </c>
      <c r="B33" s="40" t="s">
        <v>35</v>
      </c>
      <c r="C33" s="30" t="s">
        <v>294</v>
      </c>
      <c r="D33" s="38"/>
      <c r="E33" s="38"/>
      <c r="F33" s="38"/>
      <c r="G33" s="38"/>
      <c r="H33" s="38"/>
      <c r="I33" s="38"/>
    </row>
    <row r="34" spans="1:9" ht="12.75" customHeight="1">
      <c r="A34" s="74"/>
      <c r="B34" s="32" t="s">
        <v>36</v>
      </c>
      <c r="C34" s="30" t="s">
        <v>294</v>
      </c>
      <c r="D34" s="38"/>
      <c r="E34" s="38"/>
      <c r="F34" s="38"/>
      <c r="G34" s="38"/>
      <c r="H34" s="38"/>
      <c r="I34" s="38"/>
    </row>
    <row r="35" spans="1:9" ht="12.75" customHeight="1">
      <c r="A35" s="74"/>
      <c r="B35" s="32" t="s">
        <v>37</v>
      </c>
      <c r="C35" s="30" t="s">
        <v>294</v>
      </c>
      <c r="D35" s="38"/>
      <c r="E35" s="38"/>
      <c r="F35" s="38"/>
      <c r="G35" s="38"/>
      <c r="H35" s="38"/>
      <c r="I35" s="38"/>
    </row>
    <row r="36" spans="1:9" ht="12.75" customHeight="1">
      <c r="A36" s="74"/>
      <c r="B36" s="32" t="s">
        <v>38</v>
      </c>
      <c r="C36" s="30" t="s">
        <v>294</v>
      </c>
      <c r="D36" s="38"/>
      <c r="E36" s="38"/>
      <c r="F36" s="38"/>
      <c r="G36" s="38"/>
      <c r="H36" s="38"/>
      <c r="I36" s="38"/>
    </row>
    <row r="37" spans="1:9" ht="12.75" customHeight="1">
      <c r="A37" s="74"/>
      <c r="B37" s="32" t="s">
        <v>39</v>
      </c>
      <c r="C37" s="30" t="s">
        <v>294</v>
      </c>
      <c r="D37" s="38"/>
      <c r="E37" s="38"/>
      <c r="F37" s="38"/>
      <c r="G37" s="38"/>
      <c r="H37" s="38"/>
      <c r="I37" s="38"/>
    </row>
    <row r="38" spans="1:9" ht="12.75" customHeight="1">
      <c r="A38" s="74" t="s">
        <v>137</v>
      </c>
      <c r="B38" s="40" t="s">
        <v>40</v>
      </c>
      <c r="C38" s="30" t="s">
        <v>294</v>
      </c>
      <c r="D38" s="38"/>
      <c r="E38" s="38"/>
      <c r="F38" s="38"/>
      <c r="G38" s="38"/>
      <c r="H38" s="38"/>
      <c r="I38" s="38"/>
    </row>
    <row r="39" spans="1:9" ht="12.75" customHeight="1">
      <c r="A39" s="74" t="s">
        <v>138</v>
      </c>
      <c r="B39" s="31" t="s">
        <v>41</v>
      </c>
      <c r="C39" s="30" t="s">
        <v>24</v>
      </c>
      <c r="D39" s="38"/>
      <c r="E39" s="38"/>
      <c r="F39" s="38"/>
      <c r="G39" s="38"/>
      <c r="H39" s="38"/>
      <c r="I39" s="38"/>
    </row>
    <row r="40" spans="1:9" ht="25.5" customHeight="1">
      <c r="A40" s="74" t="s">
        <v>139</v>
      </c>
      <c r="B40" s="32" t="s">
        <v>42</v>
      </c>
      <c r="C40" s="74" t="s">
        <v>295</v>
      </c>
      <c r="D40" s="38"/>
      <c r="E40" s="38"/>
      <c r="F40" s="38"/>
      <c r="G40" s="38"/>
      <c r="H40" s="38"/>
      <c r="I40" s="38"/>
    </row>
    <row r="41" spans="1:9" ht="12.75" customHeight="1">
      <c r="A41" s="74" t="s">
        <v>140</v>
      </c>
      <c r="B41" s="40" t="s">
        <v>43</v>
      </c>
      <c r="C41" s="30" t="s">
        <v>294</v>
      </c>
      <c r="D41" s="38"/>
      <c r="E41" s="38"/>
      <c r="F41" s="38"/>
      <c r="G41" s="38"/>
      <c r="H41" s="38"/>
      <c r="I41" s="38"/>
    </row>
    <row r="42" spans="1:9" ht="25.5">
      <c r="A42" s="74" t="s">
        <v>141</v>
      </c>
      <c r="B42" s="31" t="s">
        <v>44</v>
      </c>
      <c r="C42" s="74" t="s">
        <v>298</v>
      </c>
      <c r="D42" s="38"/>
      <c r="E42" s="38"/>
      <c r="F42" s="38"/>
      <c r="G42" s="38"/>
      <c r="H42" s="38"/>
      <c r="I42" s="38"/>
    </row>
    <row r="43" spans="1:9" ht="25.5">
      <c r="A43" s="74"/>
      <c r="B43" s="32" t="s">
        <v>45</v>
      </c>
      <c r="C43" s="74" t="s">
        <v>298</v>
      </c>
      <c r="D43" s="23">
        <f>'ЧТЭЦ-1 НМ_П5'!D43</f>
        <v>34.76</v>
      </c>
      <c r="E43" s="23">
        <f>'ЧТЭЦ-1 НМ_П5'!E43</f>
        <v>68.069999999999993</v>
      </c>
      <c r="F43" s="23">
        <f>'ЧТЭЦ-1 НМ_П5'!F43</f>
        <v>49.5</v>
      </c>
      <c r="G43" s="23">
        <f>'ЧТЭЦ-1 НМ_П5'!G43</f>
        <v>49.5</v>
      </c>
      <c r="H43" s="119">
        <f>'ЧТЭЦ-1 НМ_П5'!H43</f>
        <v>55.976601896918794</v>
      </c>
      <c r="I43" s="127"/>
    </row>
    <row r="44" spans="1:9" ht="25.5">
      <c r="A44" s="74"/>
      <c r="B44" s="32" t="s">
        <v>46</v>
      </c>
      <c r="C44" s="74" t="s">
        <v>298</v>
      </c>
      <c r="D44" s="38"/>
      <c r="E44" s="38"/>
      <c r="F44" s="38"/>
      <c r="G44" s="38"/>
      <c r="H44" s="38"/>
      <c r="I44" s="38"/>
    </row>
    <row r="45" spans="1:9">
      <c r="A45" s="6"/>
      <c r="B45" s="27"/>
      <c r="C45" s="26"/>
      <c r="D45" s="27"/>
      <c r="E45" s="27"/>
      <c r="F45" s="27"/>
      <c r="G45" s="27"/>
      <c r="H45" s="27"/>
      <c r="I45" s="27"/>
    </row>
    <row r="46" spans="1:9">
      <c r="A46" s="113" t="s">
        <v>142</v>
      </c>
      <c r="B46" s="113"/>
      <c r="C46" s="113"/>
      <c r="D46" s="113"/>
      <c r="E46" s="113"/>
      <c r="F46" s="113"/>
      <c r="G46" s="113"/>
      <c r="H46" s="113"/>
      <c r="I46" s="113"/>
    </row>
    <row r="47" spans="1:9">
      <c r="A47" s="113" t="s">
        <v>143</v>
      </c>
      <c r="B47" s="113"/>
      <c r="C47" s="113"/>
      <c r="D47" s="113"/>
      <c r="E47" s="113"/>
      <c r="F47" s="113"/>
      <c r="G47" s="113"/>
      <c r="H47" s="113"/>
      <c r="I47" s="113"/>
    </row>
  </sheetData>
  <mergeCells count="16">
    <mergeCell ref="A46:I46"/>
    <mergeCell ref="A47:I47"/>
    <mergeCell ref="H2:I2"/>
    <mergeCell ref="A4:I4"/>
    <mergeCell ref="A5:I5"/>
    <mergeCell ref="A7:A9"/>
    <mergeCell ref="B7:B9"/>
    <mergeCell ref="C7:C9"/>
    <mergeCell ref="D7:E7"/>
    <mergeCell ref="F7:G7"/>
    <mergeCell ref="H7:I7"/>
    <mergeCell ref="H28:I28"/>
    <mergeCell ref="H29:I29"/>
    <mergeCell ref="H30:I30"/>
    <mergeCell ref="H32:I32"/>
    <mergeCell ref="H43:I43"/>
  </mergeCells>
  <pageMargins left="0.70866141732283472" right="0.70866141732283472" top="0.74803149606299213" bottom="0.74803149606299213" header="0.31496062992125984" footer="0.31496062992125984"/>
  <pageSetup paperSize="9"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8"/>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26" customWidth="1"/>
    <col min="2" max="2" width="56.42578125" style="27" customWidth="1"/>
    <col min="3" max="3" width="12.7109375" style="26" customWidth="1"/>
    <col min="4" max="6" width="23.5703125" style="27" customWidth="1"/>
    <col min="7" max="8" width="11.7109375" style="27" bestFit="1" customWidth="1"/>
    <col min="9" max="251" width="9.140625" style="27"/>
    <col min="252" max="252" width="6.7109375" style="27" customWidth="1"/>
    <col min="253" max="257" width="9.140625" style="27"/>
    <col min="258" max="258" width="12.42578125" style="27" bestFit="1" customWidth="1"/>
    <col min="259" max="261" width="20.7109375" style="27" customWidth="1"/>
    <col min="262" max="262" width="9.85546875" style="27" customWidth="1"/>
    <col min="263" max="507" width="9.140625" style="27"/>
    <col min="508" max="508" width="6.7109375" style="27" customWidth="1"/>
    <col min="509" max="513" width="9.140625" style="27"/>
    <col min="514" max="514" width="12.42578125" style="27" bestFit="1" customWidth="1"/>
    <col min="515" max="517" width="20.7109375" style="27" customWidth="1"/>
    <col min="518" max="518" width="9.85546875" style="27" customWidth="1"/>
    <col min="519" max="763" width="9.140625" style="27"/>
    <col min="764" max="764" width="6.7109375" style="27" customWidth="1"/>
    <col min="765" max="769" width="9.140625" style="27"/>
    <col min="770" max="770" width="12.42578125" style="27" bestFit="1" customWidth="1"/>
    <col min="771" max="773" width="20.7109375" style="27" customWidth="1"/>
    <col min="774" max="774" width="9.85546875" style="27" customWidth="1"/>
    <col min="775" max="1019" width="9.140625" style="27"/>
    <col min="1020" max="1020" width="6.7109375" style="27" customWidth="1"/>
    <col min="1021" max="1025" width="9.140625" style="27"/>
    <col min="1026" max="1026" width="12.42578125" style="27" bestFit="1" customWidth="1"/>
    <col min="1027" max="1029" width="20.7109375" style="27" customWidth="1"/>
    <col min="1030" max="1030" width="9.85546875" style="27" customWidth="1"/>
    <col min="1031" max="1275" width="9.140625" style="27"/>
    <col min="1276" max="1276" width="6.7109375" style="27" customWidth="1"/>
    <col min="1277" max="1281" width="9.140625" style="27"/>
    <col min="1282" max="1282" width="12.42578125" style="27" bestFit="1" customWidth="1"/>
    <col min="1283" max="1285" width="20.7109375" style="27" customWidth="1"/>
    <col min="1286" max="1286" width="9.85546875" style="27" customWidth="1"/>
    <col min="1287" max="1531" width="9.140625" style="27"/>
    <col min="1532" max="1532" width="6.7109375" style="27" customWidth="1"/>
    <col min="1533" max="1537" width="9.140625" style="27"/>
    <col min="1538" max="1538" width="12.42578125" style="27" bestFit="1" customWidth="1"/>
    <col min="1539" max="1541" width="20.7109375" style="27" customWidth="1"/>
    <col min="1542" max="1542" width="9.85546875" style="27" customWidth="1"/>
    <col min="1543" max="1787" width="9.140625" style="27"/>
    <col min="1788" max="1788" width="6.7109375" style="27" customWidth="1"/>
    <col min="1789" max="1793" width="9.140625" style="27"/>
    <col min="1794" max="1794" width="12.42578125" style="27" bestFit="1" customWidth="1"/>
    <col min="1795" max="1797" width="20.7109375" style="27" customWidth="1"/>
    <col min="1798" max="1798" width="9.85546875" style="27" customWidth="1"/>
    <col min="1799" max="2043" width="9.140625" style="27"/>
    <col min="2044" max="2044" width="6.7109375" style="27" customWidth="1"/>
    <col min="2045" max="2049" width="9.140625" style="27"/>
    <col min="2050" max="2050" width="12.42578125" style="27" bestFit="1" customWidth="1"/>
    <col min="2051" max="2053" width="20.7109375" style="27" customWidth="1"/>
    <col min="2054" max="2054" width="9.85546875" style="27" customWidth="1"/>
    <col min="2055" max="2299" width="9.140625" style="27"/>
    <col min="2300" max="2300" width="6.7109375" style="27" customWidth="1"/>
    <col min="2301" max="2305" width="9.140625" style="27"/>
    <col min="2306" max="2306" width="12.42578125" style="27" bestFit="1" customWidth="1"/>
    <col min="2307" max="2309" width="20.7109375" style="27" customWidth="1"/>
    <col min="2310" max="2310" width="9.85546875" style="27" customWidth="1"/>
    <col min="2311" max="2555" width="9.140625" style="27"/>
    <col min="2556" max="2556" width="6.7109375" style="27" customWidth="1"/>
    <col min="2557" max="2561" width="9.140625" style="27"/>
    <col min="2562" max="2562" width="12.42578125" style="27" bestFit="1" customWidth="1"/>
    <col min="2563" max="2565" width="20.7109375" style="27" customWidth="1"/>
    <col min="2566" max="2566" width="9.85546875" style="27" customWidth="1"/>
    <col min="2567" max="2811" width="9.140625" style="27"/>
    <col min="2812" max="2812" width="6.7109375" style="27" customWidth="1"/>
    <col min="2813" max="2817" width="9.140625" style="27"/>
    <col min="2818" max="2818" width="12.42578125" style="27" bestFit="1" customWidth="1"/>
    <col min="2819" max="2821" width="20.7109375" style="27" customWidth="1"/>
    <col min="2822" max="2822" width="9.85546875" style="27" customWidth="1"/>
    <col min="2823" max="3067" width="9.140625" style="27"/>
    <col min="3068" max="3068" width="6.7109375" style="27" customWidth="1"/>
    <col min="3069" max="3073" width="9.140625" style="27"/>
    <col min="3074" max="3074" width="12.42578125" style="27" bestFit="1" customWidth="1"/>
    <col min="3075" max="3077" width="20.7109375" style="27" customWidth="1"/>
    <col min="3078" max="3078" width="9.85546875" style="27" customWidth="1"/>
    <col min="3079" max="3323" width="9.140625" style="27"/>
    <col min="3324" max="3324" width="6.7109375" style="27" customWidth="1"/>
    <col min="3325" max="3329" width="9.140625" style="27"/>
    <col min="3330" max="3330" width="12.42578125" style="27" bestFit="1" customWidth="1"/>
    <col min="3331" max="3333" width="20.7109375" style="27" customWidth="1"/>
    <col min="3334" max="3334" width="9.85546875" style="27" customWidth="1"/>
    <col min="3335" max="3579" width="9.140625" style="27"/>
    <col min="3580" max="3580" width="6.7109375" style="27" customWidth="1"/>
    <col min="3581" max="3585" width="9.140625" style="27"/>
    <col min="3586" max="3586" width="12.42578125" style="27" bestFit="1" customWidth="1"/>
    <col min="3587" max="3589" width="20.7109375" style="27" customWidth="1"/>
    <col min="3590" max="3590" width="9.85546875" style="27" customWidth="1"/>
    <col min="3591" max="3835" width="9.140625" style="27"/>
    <col min="3836" max="3836" width="6.7109375" style="27" customWidth="1"/>
    <col min="3837" max="3841" width="9.140625" style="27"/>
    <col min="3842" max="3842" width="12.42578125" style="27" bestFit="1" customWidth="1"/>
    <col min="3843" max="3845" width="20.7109375" style="27" customWidth="1"/>
    <col min="3846" max="3846" width="9.85546875" style="27" customWidth="1"/>
    <col min="3847" max="4091" width="9.140625" style="27"/>
    <col min="4092" max="4092" width="6.7109375" style="27" customWidth="1"/>
    <col min="4093" max="4097" width="9.140625" style="27"/>
    <col min="4098" max="4098" width="12.42578125" style="27" bestFit="1" customWidth="1"/>
    <col min="4099" max="4101" width="20.7109375" style="27" customWidth="1"/>
    <col min="4102" max="4102" width="9.85546875" style="27" customWidth="1"/>
    <col min="4103" max="4347" width="9.140625" style="27"/>
    <col min="4348" max="4348" width="6.7109375" style="27" customWidth="1"/>
    <col min="4349" max="4353" width="9.140625" style="27"/>
    <col min="4354" max="4354" width="12.42578125" style="27" bestFit="1" customWidth="1"/>
    <col min="4355" max="4357" width="20.7109375" style="27" customWidth="1"/>
    <col min="4358" max="4358" width="9.85546875" style="27" customWidth="1"/>
    <col min="4359" max="4603" width="9.140625" style="27"/>
    <col min="4604" max="4604" width="6.7109375" style="27" customWidth="1"/>
    <col min="4605" max="4609" width="9.140625" style="27"/>
    <col min="4610" max="4610" width="12.42578125" style="27" bestFit="1" customWidth="1"/>
    <col min="4611" max="4613" width="20.7109375" style="27" customWidth="1"/>
    <col min="4614" max="4614" width="9.85546875" style="27" customWidth="1"/>
    <col min="4615" max="4859" width="9.140625" style="27"/>
    <col min="4860" max="4860" width="6.7109375" style="27" customWidth="1"/>
    <col min="4861" max="4865" width="9.140625" style="27"/>
    <col min="4866" max="4866" width="12.42578125" style="27" bestFit="1" customWidth="1"/>
    <col min="4867" max="4869" width="20.7109375" style="27" customWidth="1"/>
    <col min="4870" max="4870" width="9.85546875" style="27" customWidth="1"/>
    <col min="4871" max="5115" width="9.140625" style="27"/>
    <col min="5116" max="5116" width="6.7109375" style="27" customWidth="1"/>
    <col min="5117" max="5121" width="9.140625" style="27"/>
    <col min="5122" max="5122" width="12.42578125" style="27" bestFit="1" customWidth="1"/>
    <col min="5123" max="5125" width="20.7109375" style="27" customWidth="1"/>
    <col min="5126" max="5126" width="9.85546875" style="27" customWidth="1"/>
    <col min="5127" max="5371" width="9.140625" style="27"/>
    <col min="5372" max="5372" width="6.7109375" style="27" customWidth="1"/>
    <col min="5373" max="5377" width="9.140625" style="27"/>
    <col min="5378" max="5378" width="12.42578125" style="27" bestFit="1" customWidth="1"/>
    <col min="5379" max="5381" width="20.7109375" style="27" customWidth="1"/>
    <col min="5382" max="5382" width="9.85546875" style="27" customWidth="1"/>
    <col min="5383" max="5627" width="9.140625" style="27"/>
    <col min="5628" max="5628" width="6.7109375" style="27" customWidth="1"/>
    <col min="5629" max="5633" width="9.140625" style="27"/>
    <col min="5634" max="5634" width="12.42578125" style="27" bestFit="1" customWidth="1"/>
    <col min="5635" max="5637" width="20.7109375" style="27" customWidth="1"/>
    <col min="5638" max="5638" width="9.85546875" style="27" customWidth="1"/>
    <col min="5639" max="5883" width="9.140625" style="27"/>
    <col min="5884" max="5884" width="6.7109375" style="27" customWidth="1"/>
    <col min="5885" max="5889" width="9.140625" style="27"/>
    <col min="5890" max="5890" width="12.42578125" style="27" bestFit="1" customWidth="1"/>
    <col min="5891" max="5893" width="20.7109375" style="27" customWidth="1"/>
    <col min="5894" max="5894" width="9.85546875" style="27" customWidth="1"/>
    <col min="5895" max="6139" width="9.140625" style="27"/>
    <col min="6140" max="6140" width="6.7109375" style="27" customWidth="1"/>
    <col min="6141" max="6145" width="9.140625" style="27"/>
    <col min="6146" max="6146" width="12.42578125" style="27" bestFit="1" customWidth="1"/>
    <col min="6147" max="6149" width="20.7109375" style="27" customWidth="1"/>
    <col min="6150" max="6150" width="9.85546875" style="27" customWidth="1"/>
    <col min="6151" max="6395" width="9.140625" style="27"/>
    <col min="6396" max="6396" width="6.7109375" style="27" customWidth="1"/>
    <col min="6397" max="6401" width="9.140625" style="27"/>
    <col min="6402" max="6402" width="12.42578125" style="27" bestFit="1" customWidth="1"/>
    <col min="6403" max="6405" width="20.7109375" style="27" customWidth="1"/>
    <col min="6406" max="6406" width="9.85546875" style="27" customWidth="1"/>
    <col min="6407" max="6651" width="9.140625" style="27"/>
    <col min="6652" max="6652" width="6.7109375" style="27" customWidth="1"/>
    <col min="6653" max="6657" width="9.140625" style="27"/>
    <col min="6658" max="6658" width="12.42578125" style="27" bestFit="1" customWidth="1"/>
    <col min="6659" max="6661" width="20.7109375" style="27" customWidth="1"/>
    <col min="6662" max="6662" width="9.85546875" style="27" customWidth="1"/>
    <col min="6663" max="6907" width="9.140625" style="27"/>
    <col min="6908" max="6908" width="6.7109375" style="27" customWidth="1"/>
    <col min="6909" max="6913" width="9.140625" style="27"/>
    <col min="6914" max="6914" width="12.42578125" style="27" bestFit="1" customWidth="1"/>
    <col min="6915" max="6917" width="20.7109375" style="27" customWidth="1"/>
    <col min="6918" max="6918" width="9.85546875" style="27" customWidth="1"/>
    <col min="6919" max="7163" width="9.140625" style="27"/>
    <col min="7164" max="7164" width="6.7109375" style="27" customWidth="1"/>
    <col min="7165" max="7169" width="9.140625" style="27"/>
    <col min="7170" max="7170" width="12.42578125" style="27" bestFit="1" customWidth="1"/>
    <col min="7171" max="7173" width="20.7109375" style="27" customWidth="1"/>
    <col min="7174" max="7174" width="9.85546875" style="27" customWidth="1"/>
    <col min="7175" max="7419" width="9.140625" style="27"/>
    <col min="7420" max="7420" width="6.7109375" style="27" customWidth="1"/>
    <col min="7421" max="7425" width="9.140625" style="27"/>
    <col min="7426" max="7426" width="12.42578125" style="27" bestFit="1" customWidth="1"/>
    <col min="7427" max="7429" width="20.7109375" style="27" customWidth="1"/>
    <col min="7430" max="7430" width="9.85546875" style="27" customWidth="1"/>
    <col min="7431" max="7675" width="9.140625" style="27"/>
    <col min="7676" max="7676" width="6.7109375" style="27" customWidth="1"/>
    <col min="7677" max="7681" width="9.140625" style="27"/>
    <col min="7682" max="7682" width="12.42578125" style="27" bestFit="1" customWidth="1"/>
    <col min="7683" max="7685" width="20.7109375" style="27" customWidth="1"/>
    <col min="7686" max="7686" width="9.85546875" style="27" customWidth="1"/>
    <col min="7687" max="7931" width="9.140625" style="27"/>
    <col min="7932" max="7932" width="6.7109375" style="27" customWidth="1"/>
    <col min="7933" max="7937" width="9.140625" style="27"/>
    <col min="7938" max="7938" width="12.42578125" style="27" bestFit="1" customWidth="1"/>
    <col min="7939" max="7941" width="20.7109375" style="27" customWidth="1"/>
    <col min="7942" max="7942" width="9.85546875" style="27" customWidth="1"/>
    <col min="7943" max="8187" width="9.140625" style="27"/>
    <col min="8188" max="8188" width="6.7109375" style="27" customWidth="1"/>
    <col min="8189" max="8193" width="9.140625" style="27"/>
    <col min="8194" max="8194" width="12.42578125" style="27" bestFit="1" customWidth="1"/>
    <col min="8195" max="8197" width="20.7109375" style="27" customWidth="1"/>
    <col min="8198" max="8198" width="9.85546875" style="27" customWidth="1"/>
    <col min="8199" max="8443" width="9.140625" style="27"/>
    <col min="8444" max="8444" width="6.7109375" style="27" customWidth="1"/>
    <col min="8445" max="8449" width="9.140625" style="27"/>
    <col min="8450" max="8450" width="12.42578125" style="27" bestFit="1" customWidth="1"/>
    <col min="8451" max="8453" width="20.7109375" style="27" customWidth="1"/>
    <col min="8454" max="8454" width="9.85546875" style="27" customWidth="1"/>
    <col min="8455" max="8699" width="9.140625" style="27"/>
    <col min="8700" max="8700" width="6.7109375" style="27" customWidth="1"/>
    <col min="8701" max="8705" width="9.140625" style="27"/>
    <col min="8706" max="8706" width="12.42578125" style="27" bestFit="1" customWidth="1"/>
    <col min="8707" max="8709" width="20.7109375" style="27" customWidth="1"/>
    <col min="8710" max="8710" width="9.85546875" style="27" customWidth="1"/>
    <col min="8711" max="8955" width="9.140625" style="27"/>
    <col min="8956" max="8956" width="6.7109375" style="27" customWidth="1"/>
    <col min="8957" max="8961" width="9.140625" style="27"/>
    <col min="8962" max="8962" width="12.42578125" style="27" bestFit="1" customWidth="1"/>
    <col min="8963" max="8965" width="20.7109375" style="27" customWidth="1"/>
    <col min="8966" max="8966" width="9.85546875" style="27" customWidth="1"/>
    <col min="8967" max="9211" width="9.140625" style="27"/>
    <col min="9212" max="9212" width="6.7109375" style="27" customWidth="1"/>
    <col min="9213" max="9217" width="9.140625" style="27"/>
    <col min="9218" max="9218" width="12.42578125" style="27" bestFit="1" customWidth="1"/>
    <col min="9219" max="9221" width="20.7109375" style="27" customWidth="1"/>
    <col min="9222" max="9222" width="9.85546875" style="27" customWidth="1"/>
    <col min="9223" max="9467" width="9.140625" style="27"/>
    <col min="9468" max="9468" width="6.7109375" style="27" customWidth="1"/>
    <col min="9469" max="9473" width="9.140625" style="27"/>
    <col min="9474" max="9474" width="12.42578125" style="27" bestFit="1" customWidth="1"/>
    <col min="9475" max="9477" width="20.7109375" style="27" customWidth="1"/>
    <col min="9478" max="9478" width="9.85546875" style="27" customWidth="1"/>
    <col min="9479" max="9723" width="9.140625" style="27"/>
    <col min="9724" max="9724" width="6.7109375" style="27" customWidth="1"/>
    <col min="9725" max="9729" width="9.140625" style="27"/>
    <col min="9730" max="9730" width="12.42578125" style="27" bestFit="1" customWidth="1"/>
    <col min="9731" max="9733" width="20.7109375" style="27" customWidth="1"/>
    <col min="9734" max="9734" width="9.85546875" style="27" customWidth="1"/>
    <col min="9735" max="9979" width="9.140625" style="27"/>
    <col min="9980" max="9980" width="6.7109375" style="27" customWidth="1"/>
    <col min="9981" max="9985" width="9.140625" style="27"/>
    <col min="9986" max="9986" width="12.42578125" style="27" bestFit="1" customWidth="1"/>
    <col min="9987" max="9989" width="20.7109375" style="27" customWidth="1"/>
    <col min="9990" max="9990" width="9.85546875" style="27" customWidth="1"/>
    <col min="9991" max="10235" width="9.140625" style="27"/>
    <col min="10236" max="10236" width="6.7109375" style="27" customWidth="1"/>
    <col min="10237" max="10241" width="9.140625" style="27"/>
    <col min="10242" max="10242" width="12.42578125" style="27" bestFit="1" customWidth="1"/>
    <col min="10243" max="10245" width="20.7109375" style="27" customWidth="1"/>
    <col min="10246" max="10246" width="9.85546875" style="27" customWidth="1"/>
    <col min="10247" max="10491" width="9.140625" style="27"/>
    <col min="10492" max="10492" width="6.7109375" style="27" customWidth="1"/>
    <col min="10493" max="10497" width="9.140625" style="27"/>
    <col min="10498" max="10498" width="12.42578125" style="27" bestFit="1" customWidth="1"/>
    <col min="10499" max="10501" width="20.7109375" style="27" customWidth="1"/>
    <col min="10502" max="10502" width="9.85546875" style="27" customWidth="1"/>
    <col min="10503" max="10747" width="9.140625" style="27"/>
    <col min="10748" max="10748" width="6.7109375" style="27" customWidth="1"/>
    <col min="10749" max="10753" width="9.140625" style="27"/>
    <col min="10754" max="10754" width="12.42578125" style="27" bestFit="1" customWidth="1"/>
    <col min="10755" max="10757" width="20.7109375" style="27" customWidth="1"/>
    <col min="10758" max="10758" width="9.85546875" style="27" customWidth="1"/>
    <col min="10759" max="11003" width="9.140625" style="27"/>
    <col min="11004" max="11004" width="6.7109375" style="27" customWidth="1"/>
    <col min="11005" max="11009" width="9.140625" style="27"/>
    <col min="11010" max="11010" width="12.42578125" style="27" bestFit="1" customWidth="1"/>
    <col min="11011" max="11013" width="20.7109375" style="27" customWidth="1"/>
    <col min="11014" max="11014" width="9.85546875" style="27" customWidth="1"/>
    <col min="11015" max="11259" width="9.140625" style="27"/>
    <col min="11260" max="11260" width="6.7109375" style="27" customWidth="1"/>
    <col min="11261" max="11265" width="9.140625" style="27"/>
    <col min="11266" max="11266" width="12.42578125" style="27" bestFit="1" customWidth="1"/>
    <col min="11267" max="11269" width="20.7109375" style="27" customWidth="1"/>
    <col min="11270" max="11270" width="9.85546875" style="27" customWidth="1"/>
    <col min="11271" max="11515" width="9.140625" style="27"/>
    <col min="11516" max="11516" width="6.7109375" style="27" customWidth="1"/>
    <col min="11517" max="11521" width="9.140625" style="27"/>
    <col min="11522" max="11522" width="12.42578125" style="27" bestFit="1" customWidth="1"/>
    <col min="11523" max="11525" width="20.7109375" style="27" customWidth="1"/>
    <col min="11526" max="11526" width="9.85546875" style="27" customWidth="1"/>
    <col min="11527" max="11771" width="9.140625" style="27"/>
    <col min="11772" max="11772" width="6.7109375" style="27" customWidth="1"/>
    <col min="11773" max="11777" width="9.140625" style="27"/>
    <col min="11778" max="11778" width="12.42578125" style="27" bestFit="1" customWidth="1"/>
    <col min="11779" max="11781" width="20.7109375" style="27" customWidth="1"/>
    <col min="11782" max="11782" width="9.85546875" style="27" customWidth="1"/>
    <col min="11783" max="12027" width="9.140625" style="27"/>
    <col min="12028" max="12028" width="6.7109375" style="27" customWidth="1"/>
    <col min="12029" max="12033" width="9.140625" style="27"/>
    <col min="12034" max="12034" width="12.42578125" style="27" bestFit="1" customWidth="1"/>
    <col min="12035" max="12037" width="20.7109375" style="27" customWidth="1"/>
    <col min="12038" max="12038" width="9.85546875" style="27" customWidth="1"/>
    <col min="12039" max="12283" width="9.140625" style="27"/>
    <col min="12284" max="12284" width="6.7109375" style="27" customWidth="1"/>
    <col min="12285" max="12289" width="9.140625" style="27"/>
    <col min="12290" max="12290" width="12.42578125" style="27" bestFit="1" customWidth="1"/>
    <col min="12291" max="12293" width="20.7109375" style="27" customWidth="1"/>
    <col min="12294" max="12294" width="9.85546875" style="27" customWidth="1"/>
    <col min="12295" max="12539" width="9.140625" style="27"/>
    <col min="12540" max="12540" width="6.7109375" style="27" customWidth="1"/>
    <col min="12541" max="12545" width="9.140625" style="27"/>
    <col min="12546" max="12546" width="12.42578125" style="27" bestFit="1" customWidth="1"/>
    <col min="12547" max="12549" width="20.7109375" style="27" customWidth="1"/>
    <col min="12550" max="12550" width="9.85546875" style="27" customWidth="1"/>
    <col min="12551" max="12795" width="9.140625" style="27"/>
    <col min="12796" max="12796" width="6.7109375" style="27" customWidth="1"/>
    <col min="12797" max="12801" width="9.140625" style="27"/>
    <col min="12802" max="12802" width="12.42578125" style="27" bestFit="1" customWidth="1"/>
    <col min="12803" max="12805" width="20.7109375" style="27" customWidth="1"/>
    <col min="12806" max="12806" width="9.85546875" style="27" customWidth="1"/>
    <col min="12807" max="13051" width="9.140625" style="27"/>
    <col min="13052" max="13052" width="6.7109375" style="27" customWidth="1"/>
    <col min="13053" max="13057" width="9.140625" style="27"/>
    <col min="13058" max="13058" width="12.42578125" style="27" bestFit="1" customWidth="1"/>
    <col min="13059" max="13061" width="20.7109375" style="27" customWidth="1"/>
    <col min="13062" max="13062" width="9.85546875" style="27" customWidth="1"/>
    <col min="13063" max="13307" width="9.140625" style="27"/>
    <col min="13308" max="13308" width="6.7109375" style="27" customWidth="1"/>
    <col min="13309" max="13313" width="9.140625" style="27"/>
    <col min="13314" max="13314" width="12.42578125" style="27" bestFit="1" customWidth="1"/>
    <col min="13315" max="13317" width="20.7109375" style="27" customWidth="1"/>
    <col min="13318" max="13318" width="9.85546875" style="27" customWidth="1"/>
    <col min="13319" max="13563" width="9.140625" style="27"/>
    <col min="13564" max="13564" width="6.7109375" style="27" customWidth="1"/>
    <col min="13565" max="13569" width="9.140625" style="27"/>
    <col min="13570" max="13570" width="12.42578125" style="27" bestFit="1" customWidth="1"/>
    <col min="13571" max="13573" width="20.7109375" style="27" customWidth="1"/>
    <col min="13574" max="13574" width="9.85546875" style="27" customWidth="1"/>
    <col min="13575" max="13819" width="9.140625" style="27"/>
    <col min="13820" max="13820" width="6.7109375" style="27" customWidth="1"/>
    <col min="13821" max="13825" width="9.140625" style="27"/>
    <col min="13826" max="13826" width="12.42578125" style="27" bestFit="1" customWidth="1"/>
    <col min="13827" max="13829" width="20.7109375" style="27" customWidth="1"/>
    <col min="13830" max="13830" width="9.85546875" style="27" customWidth="1"/>
    <col min="13831" max="14075" width="9.140625" style="27"/>
    <col min="14076" max="14076" width="6.7109375" style="27" customWidth="1"/>
    <col min="14077" max="14081" width="9.140625" style="27"/>
    <col min="14082" max="14082" width="12.42578125" style="27" bestFit="1" customWidth="1"/>
    <col min="14083" max="14085" width="20.7109375" style="27" customWidth="1"/>
    <col min="14086" max="14086" width="9.85546875" style="27" customWidth="1"/>
    <col min="14087" max="14331" width="9.140625" style="27"/>
    <col min="14332" max="14332" width="6.7109375" style="27" customWidth="1"/>
    <col min="14333" max="14337" width="9.140625" style="27"/>
    <col min="14338" max="14338" width="12.42578125" style="27" bestFit="1" customWidth="1"/>
    <col min="14339" max="14341" width="20.7109375" style="27" customWidth="1"/>
    <col min="14342" max="14342" width="9.85546875" style="27" customWidth="1"/>
    <col min="14343" max="14587" width="9.140625" style="27"/>
    <col min="14588" max="14588" width="6.7109375" style="27" customWidth="1"/>
    <col min="14589" max="14593" width="9.140625" style="27"/>
    <col min="14594" max="14594" width="12.42578125" style="27" bestFit="1" customWidth="1"/>
    <col min="14595" max="14597" width="20.7109375" style="27" customWidth="1"/>
    <col min="14598" max="14598" width="9.85546875" style="27" customWidth="1"/>
    <col min="14599" max="14843" width="9.140625" style="27"/>
    <col min="14844" max="14844" width="6.7109375" style="27" customWidth="1"/>
    <col min="14845" max="14849" width="9.140625" style="27"/>
    <col min="14850" max="14850" width="12.42578125" style="27" bestFit="1" customWidth="1"/>
    <col min="14851" max="14853" width="20.7109375" style="27" customWidth="1"/>
    <col min="14854" max="14854" width="9.85546875" style="27" customWidth="1"/>
    <col min="14855" max="15099" width="9.140625" style="27"/>
    <col min="15100" max="15100" width="6.7109375" style="27" customWidth="1"/>
    <col min="15101" max="15105" width="9.140625" style="27"/>
    <col min="15106" max="15106" width="12.42578125" style="27" bestFit="1" customWidth="1"/>
    <col min="15107" max="15109" width="20.7109375" style="27" customWidth="1"/>
    <col min="15110" max="15110" width="9.85546875" style="27" customWidth="1"/>
    <col min="15111" max="15355" width="9.140625" style="27"/>
    <col min="15356" max="15356" width="6.7109375" style="27" customWidth="1"/>
    <col min="15357" max="15361" width="9.140625" style="27"/>
    <col min="15362" max="15362" width="12.42578125" style="27" bestFit="1" customWidth="1"/>
    <col min="15363" max="15365" width="20.7109375" style="27" customWidth="1"/>
    <col min="15366" max="15366" width="9.85546875" style="27" customWidth="1"/>
    <col min="15367" max="15611" width="9.140625" style="27"/>
    <col min="15612" max="15612" width="6.7109375" style="27" customWidth="1"/>
    <col min="15613" max="15617" width="9.140625" style="27"/>
    <col min="15618" max="15618" width="12.42578125" style="27" bestFit="1" customWidth="1"/>
    <col min="15619" max="15621" width="20.7109375" style="27" customWidth="1"/>
    <col min="15622" max="15622" width="9.85546875" style="27" customWidth="1"/>
    <col min="15623" max="15867" width="9.140625" style="27"/>
    <col min="15868" max="15868" width="6.7109375" style="27" customWidth="1"/>
    <col min="15869" max="15873" width="9.140625" style="27"/>
    <col min="15874" max="15874" width="12.42578125" style="27" bestFit="1" customWidth="1"/>
    <col min="15875" max="15877" width="20.7109375" style="27" customWidth="1"/>
    <col min="15878" max="15878" width="9.85546875" style="27" customWidth="1"/>
    <col min="15879" max="16123" width="9.140625" style="27"/>
    <col min="16124" max="16124" width="6.7109375" style="27" customWidth="1"/>
    <col min="16125" max="16129" width="9.140625" style="27"/>
    <col min="16130" max="16130" width="12.42578125" style="27" bestFit="1" customWidth="1"/>
    <col min="16131" max="16133" width="20.7109375" style="27" customWidth="1"/>
    <col min="16134" max="16134" width="9.85546875" style="27" customWidth="1"/>
    <col min="16135" max="16384" width="9.140625" style="27"/>
  </cols>
  <sheetData>
    <row r="1" spans="1:6">
      <c r="F1" s="28" t="s">
        <v>60</v>
      </c>
    </row>
    <row r="2" spans="1:6" ht="39.75" customHeight="1">
      <c r="E2" s="108" t="s">
        <v>152</v>
      </c>
      <c r="F2" s="108"/>
    </row>
    <row r="4" spans="1:6">
      <c r="A4" s="114" t="s">
        <v>273</v>
      </c>
      <c r="B4" s="114"/>
      <c r="C4" s="114"/>
      <c r="D4" s="114"/>
      <c r="E4" s="114"/>
      <c r="F4" s="114"/>
    </row>
    <row r="5" spans="1:6">
      <c r="A5" s="114" t="str">
        <f>Титульный!$C$13</f>
        <v>Челябинская ТЭЦ-3 (БЛ 3) НВ</v>
      </c>
      <c r="B5" s="114"/>
      <c r="C5" s="114"/>
      <c r="D5" s="114"/>
      <c r="E5" s="114"/>
      <c r="F5" s="114"/>
    </row>
    <row r="6" spans="1:6">
      <c r="A6" s="46"/>
      <c r="B6" s="46"/>
      <c r="C6" s="46"/>
      <c r="D6" s="46"/>
      <c r="E6" s="46"/>
      <c r="F6" s="46"/>
    </row>
    <row r="7" spans="1:6" s="6" customFormat="1" ht="38.25">
      <c r="A7" s="115" t="s">
        <v>0</v>
      </c>
      <c r="B7" s="115" t="s">
        <v>6</v>
      </c>
      <c r="C7" s="115" t="s">
        <v>7</v>
      </c>
      <c r="D7" s="47" t="s">
        <v>125</v>
      </c>
      <c r="E7" s="47" t="s">
        <v>126</v>
      </c>
      <c r="F7" s="47" t="s">
        <v>127</v>
      </c>
    </row>
    <row r="8" spans="1:6" s="6" customFormat="1">
      <c r="A8" s="115"/>
      <c r="B8" s="115"/>
      <c r="C8" s="115"/>
      <c r="D8" s="47">
        <f>Титульный!$B$5-2</f>
        <v>2024</v>
      </c>
      <c r="E8" s="47">
        <f>Титульный!$B$5-1</f>
        <v>2025</v>
      </c>
      <c r="F8" s="47">
        <f>Титульный!$B$5</f>
        <v>2026</v>
      </c>
    </row>
    <row r="9" spans="1:6" s="6" customFormat="1">
      <c r="A9" s="115"/>
      <c r="B9" s="115"/>
      <c r="C9" s="115"/>
      <c r="D9" s="47" t="s">
        <v>53</v>
      </c>
      <c r="E9" s="47" t="s">
        <v>53</v>
      </c>
      <c r="F9" s="47" t="s">
        <v>53</v>
      </c>
    </row>
    <row r="10" spans="1:6" s="6" customFormat="1" ht="26.25" customHeight="1">
      <c r="A10" s="109" t="s">
        <v>153</v>
      </c>
      <c r="B10" s="110"/>
      <c r="C10" s="110"/>
      <c r="D10" s="110"/>
      <c r="E10" s="110"/>
      <c r="F10" s="111"/>
    </row>
    <row r="11" spans="1:6" s="6" customFormat="1" hidden="1" outlineLevel="1">
      <c r="A11" s="30" t="s">
        <v>64</v>
      </c>
      <c r="B11" s="31" t="s">
        <v>154</v>
      </c>
      <c r="C11" s="30"/>
      <c r="D11" s="35"/>
      <c r="E11" s="35"/>
      <c r="F11" s="35"/>
    </row>
    <row r="12" spans="1:6" s="6" customFormat="1" hidden="1" outlineLevel="1">
      <c r="A12" s="30" t="s">
        <v>155</v>
      </c>
      <c r="B12" s="31" t="s">
        <v>156</v>
      </c>
      <c r="C12" s="30" t="s">
        <v>76</v>
      </c>
      <c r="D12" s="35"/>
      <c r="E12" s="35"/>
      <c r="F12" s="35"/>
    </row>
    <row r="13" spans="1:6" s="6" customFormat="1" hidden="1" outlineLevel="1">
      <c r="A13" s="30" t="s">
        <v>157</v>
      </c>
      <c r="B13" s="31" t="s">
        <v>158</v>
      </c>
      <c r="C13" s="30" t="s">
        <v>76</v>
      </c>
      <c r="D13" s="35"/>
      <c r="E13" s="35"/>
      <c r="F13" s="35"/>
    </row>
    <row r="14" spans="1:6" s="6" customFormat="1" hidden="1" outlineLevel="1">
      <c r="A14" s="30" t="s">
        <v>159</v>
      </c>
      <c r="B14" s="31" t="s">
        <v>160</v>
      </c>
      <c r="C14" s="30" t="s">
        <v>76</v>
      </c>
      <c r="D14" s="35"/>
      <c r="E14" s="35"/>
      <c r="F14" s="35"/>
    </row>
    <row r="15" spans="1:6" s="6" customFormat="1" hidden="1" outlineLevel="1">
      <c r="A15" s="30" t="s">
        <v>161</v>
      </c>
      <c r="B15" s="31" t="s">
        <v>162</v>
      </c>
      <c r="C15" s="30" t="s">
        <v>76</v>
      </c>
      <c r="D15" s="35"/>
      <c r="E15" s="35"/>
      <c r="F15" s="35"/>
    </row>
    <row r="16" spans="1:6" s="6" customFormat="1" hidden="1" outlineLevel="1">
      <c r="A16" s="30" t="s">
        <v>65</v>
      </c>
      <c r="B16" s="31" t="s">
        <v>163</v>
      </c>
      <c r="C16" s="30"/>
      <c r="D16" s="35"/>
      <c r="E16" s="35"/>
      <c r="F16" s="35"/>
    </row>
    <row r="17" spans="1:6" s="6" customFormat="1" ht="38.25" hidden="1" outlineLevel="1">
      <c r="A17" s="30" t="s">
        <v>164</v>
      </c>
      <c r="B17" s="31" t="s">
        <v>165</v>
      </c>
      <c r="C17" s="30" t="s">
        <v>166</v>
      </c>
      <c r="D17" s="35"/>
      <c r="E17" s="35"/>
      <c r="F17" s="35"/>
    </row>
    <row r="18" spans="1:6" s="6" customFormat="1" hidden="1" outlineLevel="1">
      <c r="A18" s="30" t="s">
        <v>66</v>
      </c>
      <c r="B18" s="31" t="s">
        <v>167</v>
      </c>
      <c r="C18" s="30"/>
      <c r="D18" s="35"/>
      <c r="E18" s="35"/>
      <c r="F18" s="35"/>
    </row>
    <row r="19" spans="1:6" s="6" customFormat="1" ht="25.5" hidden="1" outlineLevel="1">
      <c r="A19" s="30" t="s">
        <v>168</v>
      </c>
      <c r="B19" s="31" t="s">
        <v>169</v>
      </c>
      <c r="C19" s="30" t="s">
        <v>27</v>
      </c>
      <c r="D19" s="35"/>
      <c r="E19" s="35"/>
      <c r="F19" s="35"/>
    </row>
    <row r="20" spans="1:6" s="6" customFormat="1" hidden="1" outlineLevel="1">
      <c r="A20" s="30" t="s">
        <v>170</v>
      </c>
      <c r="B20" s="31" t="s">
        <v>171</v>
      </c>
      <c r="C20" s="30" t="s">
        <v>172</v>
      </c>
      <c r="D20" s="35"/>
      <c r="E20" s="35"/>
      <c r="F20" s="35"/>
    </row>
    <row r="21" spans="1:6" s="6" customFormat="1" hidden="1" outlineLevel="1">
      <c r="A21" s="30" t="s">
        <v>173</v>
      </c>
      <c r="B21" s="31" t="s">
        <v>174</v>
      </c>
      <c r="C21" s="30" t="s">
        <v>27</v>
      </c>
      <c r="D21" s="35"/>
      <c r="E21" s="35"/>
      <c r="F21" s="35"/>
    </row>
    <row r="22" spans="1:6" s="6" customFormat="1" hidden="1" outlineLevel="1">
      <c r="A22" s="30" t="s">
        <v>175</v>
      </c>
      <c r="B22" s="31" t="s">
        <v>176</v>
      </c>
      <c r="C22" s="30" t="s">
        <v>177</v>
      </c>
      <c r="D22" s="35"/>
      <c r="E22" s="35"/>
      <c r="F22" s="35"/>
    </row>
    <row r="23" spans="1:6" s="6" customFormat="1" ht="28.5" hidden="1" outlineLevel="1">
      <c r="A23" s="30" t="s">
        <v>178</v>
      </c>
      <c r="B23" s="31" t="s">
        <v>179</v>
      </c>
      <c r="C23" s="30" t="s">
        <v>177</v>
      </c>
      <c r="D23" s="35"/>
      <c r="E23" s="35"/>
      <c r="F23" s="35"/>
    </row>
    <row r="24" spans="1:6" s="6" customFormat="1" hidden="1" outlineLevel="1">
      <c r="A24" s="30" t="s">
        <v>180</v>
      </c>
      <c r="B24" s="31" t="s">
        <v>181</v>
      </c>
      <c r="C24" s="30" t="s">
        <v>166</v>
      </c>
      <c r="D24" s="35"/>
      <c r="E24" s="35"/>
      <c r="F24" s="35"/>
    </row>
    <row r="25" spans="1:6" s="6" customFormat="1" ht="38.25" hidden="1" outlineLevel="1">
      <c r="A25" s="30" t="s">
        <v>182</v>
      </c>
      <c r="B25" s="31" t="s">
        <v>183</v>
      </c>
      <c r="C25" s="30"/>
      <c r="D25" s="35"/>
      <c r="E25" s="35"/>
      <c r="F25" s="35"/>
    </row>
    <row r="26" spans="1:6" s="6" customFormat="1" ht="38.25" hidden="1" outlineLevel="1">
      <c r="A26" s="30" t="s">
        <v>184</v>
      </c>
      <c r="B26" s="31" t="s">
        <v>185</v>
      </c>
      <c r="C26" s="30" t="s">
        <v>172</v>
      </c>
      <c r="D26" s="35"/>
      <c r="E26" s="35"/>
      <c r="F26" s="35"/>
    </row>
    <row r="27" spans="1:6" s="6" customFormat="1" ht="25.5" hidden="1" outlineLevel="1">
      <c r="A27" s="30" t="s">
        <v>68</v>
      </c>
      <c r="B27" s="31" t="s">
        <v>186</v>
      </c>
      <c r="C27" s="30"/>
      <c r="D27" s="35"/>
      <c r="E27" s="35"/>
      <c r="F27" s="35"/>
    </row>
    <row r="28" spans="1:6" s="6" customFormat="1" ht="66.75" hidden="1" outlineLevel="1">
      <c r="A28" s="30" t="s">
        <v>130</v>
      </c>
      <c r="B28" s="31" t="s">
        <v>187</v>
      </c>
      <c r="C28" s="30" t="s">
        <v>76</v>
      </c>
      <c r="D28" s="35"/>
      <c r="E28" s="35"/>
      <c r="F28" s="35"/>
    </row>
    <row r="29" spans="1:6" s="6" customFormat="1" hidden="1" outlineLevel="1">
      <c r="A29" s="30"/>
      <c r="B29" s="31" t="s">
        <v>188</v>
      </c>
      <c r="C29" s="30"/>
      <c r="D29" s="35"/>
      <c r="E29" s="35"/>
      <c r="F29" s="35"/>
    </row>
    <row r="30" spans="1:6" s="6" customFormat="1" hidden="1" outlineLevel="1">
      <c r="A30" s="30"/>
      <c r="B30" s="31" t="s">
        <v>189</v>
      </c>
      <c r="C30" s="30"/>
      <c r="D30" s="35"/>
      <c r="E30" s="35"/>
      <c r="F30" s="35"/>
    </row>
    <row r="31" spans="1:6" s="6" customFormat="1" hidden="1" outlineLevel="1">
      <c r="A31" s="30"/>
      <c r="B31" s="31" t="s">
        <v>190</v>
      </c>
      <c r="C31" s="30"/>
      <c r="D31" s="35"/>
      <c r="E31" s="35"/>
      <c r="F31" s="35"/>
    </row>
    <row r="32" spans="1:6" s="6" customFormat="1" hidden="1" outlineLevel="1">
      <c r="A32" s="30"/>
      <c r="B32" s="31" t="s">
        <v>191</v>
      </c>
      <c r="C32" s="30"/>
      <c r="D32" s="35"/>
      <c r="E32" s="35"/>
      <c r="F32" s="35"/>
    </row>
    <row r="33" spans="1:6" s="6" customFormat="1" ht="54" hidden="1" outlineLevel="1">
      <c r="A33" s="30" t="s">
        <v>132</v>
      </c>
      <c r="B33" s="31" t="s">
        <v>192</v>
      </c>
      <c r="C33" s="30" t="s">
        <v>76</v>
      </c>
      <c r="D33" s="35"/>
      <c r="E33" s="35"/>
      <c r="F33" s="35"/>
    </row>
    <row r="34" spans="1:6" s="6" customFormat="1" hidden="1" outlineLevel="1">
      <c r="A34" s="30" t="s">
        <v>134</v>
      </c>
      <c r="B34" s="31" t="s">
        <v>193</v>
      </c>
      <c r="C34" s="30" t="s">
        <v>76</v>
      </c>
      <c r="D34" s="35"/>
      <c r="E34" s="35"/>
      <c r="F34" s="35"/>
    </row>
    <row r="35" spans="1:6" s="6" customFormat="1" hidden="1" outlineLevel="1">
      <c r="A35" s="30" t="s">
        <v>138</v>
      </c>
      <c r="B35" s="31" t="s">
        <v>194</v>
      </c>
      <c r="C35" s="30" t="s">
        <v>76</v>
      </c>
      <c r="D35" s="35"/>
      <c r="E35" s="35"/>
      <c r="F35" s="35"/>
    </row>
    <row r="36" spans="1:6" s="6" customFormat="1" ht="25.5" hidden="1" outlineLevel="1">
      <c r="A36" s="30" t="s">
        <v>139</v>
      </c>
      <c r="B36" s="31" t="s">
        <v>195</v>
      </c>
      <c r="C36" s="30"/>
      <c r="D36" s="35"/>
      <c r="E36" s="35"/>
      <c r="F36" s="35"/>
    </row>
    <row r="37" spans="1:6" s="6" customFormat="1" hidden="1" outlineLevel="1">
      <c r="A37" s="30" t="s">
        <v>141</v>
      </c>
      <c r="B37" s="31" t="s">
        <v>196</v>
      </c>
      <c r="C37" s="30" t="s">
        <v>197</v>
      </c>
      <c r="D37" s="35"/>
      <c r="E37" s="35"/>
      <c r="F37" s="35"/>
    </row>
    <row r="38" spans="1:6" s="6" customFormat="1" ht="25.5" hidden="1" outlineLevel="1">
      <c r="A38" s="30" t="s">
        <v>198</v>
      </c>
      <c r="B38" s="31" t="s">
        <v>199</v>
      </c>
      <c r="C38" s="57" t="s">
        <v>200</v>
      </c>
      <c r="D38" s="35"/>
      <c r="E38" s="35"/>
      <c r="F38" s="35"/>
    </row>
    <row r="39" spans="1:6" s="6" customFormat="1" ht="25.5" hidden="1" outlineLevel="1">
      <c r="A39" s="30" t="s">
        <v>70</v>
      </c>
      <c r="B39" s="31" t="s">
        <v>9</v>
      </c>
      <c r="C39" s="30"/>
      <c r="D39" s="35"/>
      <c r="E39" s="35"/>
      <c r="F39" s="35"/>
    </row>
    <row r="40" spans="1:6" s="6" customFormat="1" hidden="1" outlineLevel="1">
      <c r="A40" s="30" t="s">
        <v>201</v>
      </c>
      <c r="B40" s="31" t="s">
        <v>202</v>
      </c>
      <c r="C40" s="30" t="s">
        <v>203</v>
      </c>
      <c r="D40" s="35"/>
      <c r="E40" s="35"/>
      <c r="F40" s="35"/>
    </row>
    <row r="41" spans="1:6" s="6" customFormat="1" ht="25.5" hidden="1" outlineLevel="1">
      <c r="A41" s="30" t="s">
        <v>204</v>
      </c>
      <c r="B41" s="31" t="s">
        <v>205</v>
      </c>
      <c r="C41" s="57" t="s">
        <v>206</v>
      </c>
      <c r="D41" s="35"/>
      <c r="E41" s="35"/>
      <c r="F41" s="35"/>
    </row>
    <row r="42" spans="1:6" s="6" customFormat="1" ht="25.5" hidden="1" outlineLevel="1">
      <c r="A42" s="30" t="s">
        <v>207</v>
      </c>
      <c r="B42" s="31" t="s">
        <v>208</v>
      </c>
      <c r="C42" s="30"/>
      <c r="D42" s="35"/>
      <c r="E42" s="35"/>
      <c r="F42" s="35"/>
    </row>
    <row r="43" spans="1:6" s="6" customFormat="1" ht="25.5" hidden="1" outlineLevel="1">
      <c r="A43" s="30" t="s">
        <v>73</v>
      </c>
      <c r="B43" s="31" t="s">
        <v>209</v>
      </c>
      <c r="C43" s="30" t="s">
        <v>76</v>
      </c>
      <c r="D43" s="35"/>
      <c r="E43" s="35"/>
      <c r="F43" s="35"/>
    </row>
    <row r="44" spans="1:6" s="6" customFormat="1" ht="25.5" hidden="1" outlineLevel="1">
      <c r="A44" s="30" t="s">
        <v>75</v>
      </c>
      <c r="B44" s="31" t="s">
        <v>210</v>
      </c>
      <c r="C44" s="30" t="s">
        <v>76</v>
      </c>
      <c r="D44" s="35"/>
      <c r="E44" s="35"/>
      <c r="F44" s="35"/>
    </row>
    <row r="45" spans="1:6" s="6" customFormat="1" ht="26.25" customHeight="1" collapsed="1">
      <c r="A45" s="109" t="s">
        <v>211</v>
      </c>
      <c r="B45" s="110"/>
      <c r="C45" s="110"/>
      <c r="D45" s="110"/>
      <c r="E45" s="110"/>
      <c r="F45" s="111"/>
    </row>
    <row r="46" spans="1:6" s="6" customFormat="1" hidden="1" outlineLevel="1">
      <c r="A46" s="30" t="s">
        <v>64</v>
      </c>
      <c r="B46" s="31" t="s">
        <v>212</v>
      </c>
      <c r="C46" s="30"/>
      <c r="D46" s="35"/>
      <c r="E46" s="35"/>
      <c r="F46" s="35"/>
    </row>
    <row r="47" spans="1:6" s="6" customFormat="1" hidden="1" outlineLevel="1">
      <c r="A47" s="30"/>
      <c r="B47" s="31" t="s">
        <v>188</v>
      </c>
      <c r="C47" s="30"/>
      <c r="D47" s="35"/>
      <c r="E47" s="35"/>
      <c r="F47" s="35"/>
    </row>
    <row r="48" spans="1:6" s="6" customFormat="1" hidden="1" outlineLevel="1">
      <c r="A48" s="30" t="s">
        <v>155</v>
      </c>
      <c r="B48" s="31" t="s">
        <v>213</v>
      </c>
      <c r="C48" s="30" t="s">
        <v>177</v>
      </c>
      <c r="D48" s="35"/>
      <c r="E48" s="35"/>
      <c r="F48" s="35"/>
    </row>
    <row r="49" spans="1:6" s="6" customFormat="1" hidden="1" outlineLevel="1">
      <c r="A49" s="30" t="s">
        <v>214</v>
      </c>
      <c r="B49" s="31" t="s">
        <v>215</v>
      </c>
      <c r="C49" s="30" t="s">
        <v>177</v>
      </c>
      <c r="D49" s="35"/>
      <c r="E49" s="35"/>
      <c r="F49" s="35"/>
    </row>
    <row r="50" spans="1:6" s="6" customFormat="1" hidden="1" outlineLevel="1">
      <c r="A50" s="30"/>
      <c r="B50" s="31" t="s">
        <v>216</v>
      </c>
      <c r="C50" s="30" t="s">
        <v>177</v>
      </c>
      <c r="D50" s="35"/>
      <c r="E50" s="35"/>
      <c r="F50" s="35"/>
    </row>
    <row r="51" spans="1:6" s="6" customFormat="1" hidden="1" outlineLevel="1">
      <c r="A51" s="30"/>
      <c r="B51" s="31" t="s">
        <v>217</v>
      </c>
      <c r="C51" s="30" t="s">
        <v>177</v>
      </c>
      <c r="D51" s="35"/>
      <c r="E51" s="35"/>
      <c r="F51" s="35"/>
    </row>
    <row r="52" spans="1:6" s="6" customFormat="1" hidden="1" outlineLevel="1">
      <c r="A52" s="30" t="s">
        <v>218</v>
      </c>
      <c r="B52" s="31" t="s">
        <v>219</v>
      </c>
      <c r="C52" s="30" t="s">
        <v>177</v>
      </c>
      <c r="D52" s="35"/>
      <c r="E52" s="35"/>
      <c r="F52" s="35"/>
    </row>
    <row r="53" spans="1:6" s="6" customFormat="1" hidden="1" outlineLevel="1">
      <c r="A53" s="30"/>
      <c r="B53" s="31" t="s">
        <v>216</v>
      </c>
      <c r="C53" s="30" t="s">
        <v>177</v>
      </c>
      <c r="D53" s="35"/>
      <c r="E53" s="35"/>
      <c r="F53" s="35"/>
    </row>
    <row r="54" spans="1:6" s="6" customFormat="1" hidden="1" outlineLevel="1">
      <c r="A54" s="30"/>
      <c r="B54" s="31" t="s">
        <v>217</v>
      </c>
      <c r="C54" s="30" t="s">
        <v>177</v>
      </c>
      <c r="D54" s="35"/>
      <c r="E54" s="35"/>
      <c r="F54" s="35"/>
    </row>
    <row r="55" spans="1:6" s="6" customFormat="1" hidden="1" outlineLevel="1">
      <c r="A55" s="30"/>
      <c r="B55" s="31" t="s">
        <v>188</v>
      </c>
      <c r="C55" s="30" t="s">
        <v>177</v>
      </c>
      <c r="D55" s="35"/>
      <c r="E55" s="35"/>
      <c r="F55" s="35"/>
    </row>
    <row r="56" spans="1:6" s="6" customFormat="1" ht="51" hidden="1" outlineLevel="1">
      <c r="A56" s="30" t="s">
        <v>220</v>
      </c>
      <c r="B56" s="31" t="s">
        <v>221</v>
      </c>
      <c r="C56" s="30" t="s">
        <v>177</v>
      </c>
      <c r="D56" s="35"/>
      <c r="E56" s="35"/>
      <c r="F56" s="35"/>
    </row>
    <row r="57" spans="1:6" s="6" customFormat="1" hidden="1" outlineLevel="1">
      <c r="A57" s="30" t="s">
        <v>222</v>
      </c>
      <c r="B57" s="31" t="s">
        <v>215</v>
      </c>
      <c r="C57" s="30" t="s">
        <v>177</v>
      </c>
      <c r="D57" s="35"/>
      <c r="E57" s="35"/>
      <c r="F57" s="35"/>
    </row>
    <row r="58" spans="1:6" s="6" customFormat="1" hidden="1" outlineLevel="1">
      <c r="A58" s="30"/>
      <c r="B58" s="31" t="s">
        <v>216</v>
      </c>
      <c r="C58" s="30" t="s">
        <v>177</v>
      </c>
      <c r="D58" s="35"/>
      <c r="E58" s="35"/>
      <c r="F58" s="35"/>
    </row>
    <row r="59" spans="1:6" s="6" customFormat="1" hidden="1" outlineLevel="1">
      <c r="A59" s="30"/>
      <c r="B59" s="31" t="s">
        <v>217</v>
      </c>
      <c r="C59" s="30" t="s">
        <v>177</v>
      </c>
      <c r="D59" s="35"/>
      <c r="E59" s="35"/>
      <c r="F59" s="35"/>
    </row>
    <row r="60" spans="1:6" s="6" customFormat="1" hidden="1" outlineLevel="1">
      <c r="A60" s="30" t="s">
        <v>223</v>
      </c>
      <c r="B60" s="31" t="s">
        <v>219</v>
      </c>
      <c r="C60" s="30" t="s">
        <v>177</v>
      </c>
      <c r="D60" s="35"/>
      <c r="E60" s="35"/>
      <c r="F60" s="35"/>
    </row>
    <row r="61" spans="1:6" s="6" customFormat="1" hidden="1" outlineLevel="1">
      <c r="A61" s="30"/>
      <c r="B61" s="31" t="s">
        <v>216</v>
      </c>
      <c r="C61" s="30" t="s">
        <v>177</v>
      </c>
      <c r="D61" s="35"/>
      <c r="E61" s="35"/>
      <c r="F61" s="35"/>
    </row>
    <row r="62" spans="1:6" s="6" customFormat="1" hidden="1" outlineLevel="1">
      <c r="A62" s="30"/>
      <c r="B62" s="31" t="s">
        <v>217</v>
      </c>
      <c r="C62" s="30" t="s">
        <v>177</v>
      </c>
      <c r="D62" s="35"/>
      <c r="E62" s="35"/>
      <c r="F62" s="35"/>
    </row>
    <row r="63" spans="1:6" s="6" customFormat="1" ht="38.25" hidden="1" outlineLevel="1">
      <c r="A63" s="30" t="s">
        <v>224</v>
      </c>
      <c r="B63" s="31" t="s">
        <v>225</v>
      </c>
      <c r="C63" s="30" t="s">
        <v>177</v>
      </c>
      <c r="D63" s="35"/>
      <c r="E63" s="35"/>
      <c r="F63" s="35"/>
    </row>
    <row r="64" spans="1:6" s="6" customFormat="1" hidden="1" outlineLevel="1">
      <c r="A64" s="30" t="s">
        <v>226</v>
      </c>
      <c r="B64" s="31" t="s">
        <v>215</v>
      </c>
      <c r="C64" s="30" t="s">
        <v>177</v>
      </c>
      <c r="D64" s="35"/>
      <c r="E64" s="35"/>
      <c r="F64" s="35"/>
    </row>
    <row r="65" spans="1:6" s="6" customFormat="1" hidden="1" outlineLevel="1">
      <c r="A65" s="30"/>
      <c r="B65" s="31" t="s">
        <v>216</v>
      </c>
      <c r="C65" s="30" t="s">
        <v>177</v>
      </c>
      <c r="D65" s="35"/>
      <c r="E65" s="35"/>
      <c r="F65" s="35"/>
    </row>
    <row r="66" spans="1:6" s="6" customFormat="1" hidden="1" outlineLevel="1">
      <c r="A66" s="30"/>
      <c r="B66" s="31" t="s">
        <v>217</v>
      </c>
      <c r="C66" s="30" t="s">
        <v>177</v>
      </c>
      <c r="D66" s="35"/>
      <c r="E66" s="35"/>
      <c r="F66" s="35"/>
    </row>
    <row r="67" spans="1:6" s="6" customFormat="1" hidden="1" outlineLevel="1">
      <c r="A67" s="30" t="s">
        <v>227</v>
      </c>
      <c r="B67" s="31" t="s">
        <v>219</v>
      </c>
      <c r="C67" s="30" t="s">
        <v>177</v>
      </c>
      <c r="D67" s="35"/>
      <c r="E67" s="35"/>
      <c r="F67" s="35"/>
    </row>
    <row r="68" spans="1:6" s="6" customFormat="1" hidden="1" outlineLevel="1">
      <c r="A68" s="30"/>
      <c r="B68" s="31" t="s">
        <v>216</v>
      </c>
      <c r="C68" s="30" t="s">
        <v>177</v>
      </c>
      <c r="D68" s="35"/>
      <c r="E68" s="35"/>
      <c r="F68" s="35"/>
    </row>
    <row r="69" spans="1:6" s="6" customFormat="1" hidden="1" outlineLevel="1">
      <c r="A69" s="30"/>
      <c r="B69" s="31" t="s">
        <v>217</v>
      </c>
      <c r="C69" s="30" t="s">
        <v>177</v>
      </c>
      <c r="D69" s="35"/>
      <c r="E69" s="35"/>
      <c r="F69" s="35"/>
    </row>
    <row r="70" spans="1:6" s="6" customFormat="1" ht="38.25" hidden="1" outlineLevel="1">
      <c r="A70" s="30" t="s">
        <v>228</v>
      </c>
      <c r="B70" s="31" t="s">
        <v>229</v>
      </c>
      <c r="C70" s="30" t="s">
        <v>177</v>
      </c>
      <c r="D70" s="35"/>
      <c r="E70" s="35"/>
      <c r="F70" s="35"/>
    </row>
    <row r="71" spans="1:6" s="6" customFormat="1" hidden="1" outlineLevel="1">
      <c r="A71" s="30" t="s">
        <v>230</v>
      </c>
      <c r="B71" s="31" t="s">
        <v>215</v>
      </c>
      <c r="C71" s="30" t="s">
        <v>177</v>
      </c>
      <c r="D71" s="35"/>
      <c r="E71" s="35"/>
      <c r="F71" s="35"/>
    </row>
    <row r="72" spans="1:6" s="6" customFormat="1" hidden="1" outlineLevel="1">
      <c r="A72" s="30"/>
      <c r="B72" s="31" t="s">
        <v>216</v>
      </c>
      <c r="C72" s="30" t="s">
        <v>177</v>
      </c>
      <c r="D72" s="35"/>
      <c r="E72" s="35"/>
      <c r="F72" s="35"/>
    </row>
    <row r="73" spans="1:6" s="6" customFormat="1" hidden="1" outlineLevel="1">
      <c r="A73" s="30"/>
      <c r="B73" s="31" t="s">
        <v>217</v>
      </c>
      <c r="C73" s="30" t="s">
        <v>177</v>
      </c>
      <c r="D73" s="35"/>
      <c r="E73" s="35"/>
      <c r="F73" s="35"/>
    </row>
    <row r="74" spans="1:6" s="6" customFormat="1" hidden="1" outlineLevel="1">
      <c r="A74" s="30" t="s">
        <v>231</v>
      </c>
      <c r="B74" s="31" t="s">
        <v>219</v>
      </c>
      <c r="C74" s="30" t="s">
        <v>177</v>
      </c>
      <c r="D74" s="35"/>
      <c r="E74" s="35"/>
      <c r="F74" s="35"/>
    </row>
    <row r="75" spans="1:6" s="6" customFormat="1" hidden="1" outlineLevel="1">
      <c r="A75" s="30"/>
      <c r="B75" s="31" t="s">
        <v>216</v>
      </c>
      <c r="C75" s="30" t="s">
        <v>177</v>
      </c>
      <c r="D75" s="35"/>
      <c r="E75" s="35"/>
      <c r="F75" s="35"/>
    </row>
    <row r="76" spans="1:6" s="6" customFormat="1" hidden="1" outlineLevel="1">
      <c r="A76" s="30"/>
      <c r="B76" s="31" t="s">
        <v>217</v>
      </c>
      <c r="C76" s="30" t="s">
        <v>177</v>
      </c>
      <c r="D76" s="35"/>
      <c r="E76" s="35"/>
      <c r="F76" s="35"/>
    </row>
    <row r="77" spans="1:6" s="6" customFormat="1" ht="51" hidden="1" outlineLevel="1">
      <c r="A77" s="30" t="s">
        <v>232</v>
      </c>
      <c r="B77" s="31" t="s">
        <v>233</v>
      </c>
      <c r="C77" s="30" t="s">
        <v>177</v>
      </c>
      <c r="D77" s="35"/>
      <c r="E77" s="35"/>
      <c r="F77" s="35"/>
    </row>
    <row r="78" spans="1:6" s="6" customFormat="1" hidden="1" outlineLevel="1">
      <c r="A78" s="30" t="s">
        <v>234</v>
      </c>
      <c r="B78" s="31" t="s">
        <v>215</v>
      </c>
      <c r="C78" s="30" t="s">
        <v>177</v>
      </c>
      <c r="D78" s="35"/>
      <c r="E78" s="35"/>
      <c r="F78" s="35"/>
    </row>
    <row r="79" spans="1:6" s="6" customFormat="1" hidden="1" outlineLevel="1">
      <c r="A79" s="30"/>
      <c r="B79" s="31" t="s">
        <v>216</v>
      </c>
      <c r="C79" s="30" t="s">
        <v>177</v>
      </c>
      <c r="D79" s="35"/>
      <c r="E79" s="35"/>
      <c r="F79" s="35"/>
    </row>
    <row r="80" spans="1:6" s="6" customFormat="1" hidden="1" outlineLevel="1">
      <c r="A80" s="30"/>
      <c r="B80" s="31" t="s">
        <v>217</v>
      </c>
      <c r="C80" s="30" t="s">
        <v>177</v>
      </c>
      <c r="D80" s="35"/>
      <c r="E80" s="35"/>
      <c r="F80" s="35"/>
    </row>
    <row r="81" spans="1:6" s="6" customFormat="1" hidden="1" outlineLevel="1">
      <c r="A81" s="30" t="s">
        <v>235</v>
      </c>
      <c r="B81" s="31" t="s">
        <v>219</v>
      </c>
      <c r="C81" s="30" t="s">
        <v>177</v>
      </c>
      <c r="D81" s="35"/>
      <c r="E81" s="35"/>
      <c r="F81" s="35"/>
    </row>
    <row r="82" spans="1:6" s="6" customFormat="1" hidden="1" outlineLevel="1">
      <c r="A82" s="30"/>
      <c r="B82" s="31" t="s">
        <v>216</v>
      </c>
      <c r="C82" s="30" t="s">
        <v>177</v>
      </c>
      <c r="D82" s="35"/>
      <c r="E82" s="35"/>
      <c r="F82" s="35"/>
    </row>
    <row r="83" spans="1:6" s="6" customFormat="1" hidden="1" outlineLevel="1">
      <c r="A83" s="30"/>
      <c r="B83" s="31" t="s">
        <v>217</v>
      </c>
      <c r="C83" s="30" t="s">
        <v>177</v>
      </c>
      <c r="D83" s="35"/>
      <c r="E83" s="35"/>
      <c r="F83" s="35"/>
    </row>
    <row r="84" spans="1:6" s="6" customFormat="1" hidden="1" outlineLevel="1">
      <c r="A84" s="30" t="s">
        <v>236</v>
      </c>
      <c r="B84" s="31" t="s">
        <v>237</v>
      </c>
      <c r="C84" s="30" t="s">
        <v>177</v>
      </c>
      <c r="D84" s="35"/>
      <c r="E84" s="35"/>
      <c r="F84" s="35"/>
    </row>
    <row r="85" spans="1:6" s="6" customFormat="1" hidden="1" outlineLevel="1">
      <c r="A85" s="30" t="s">
        <v>238</v>
      </c>
      <c r="B85" s="31" t="s">
        <v>215</v>
      </c>
      <c r="C85" s="30" t="s">
        <v>177</v>
      </c>
      <c r="D85" s="35"/>
      <c r="E85" s="35"/>
      <c r="F85" s="35"/>
    </row>
    <row r="86" spans="1:6" s="6" customFormat="1" hidden="1" outlineLevel="1">
      <c r="A86" s="30"/>
      <c r="B86" s="31" t="s">
        <v>216</v>
      </c>
      <c r="C86" s="30" t="s">
        <v>177</v>
      </c>
      <c r="D86" s="35"/>
      <c r="E86" s="35"/>
      <c r="F86" s="35"/>
    </row>
    <row r="87" spans="1:6" s="6" customFormat="1" hidden="1" outlineLevel="1">
      <c r="A87" s="30"/>
      <c r="B87" s="31" t="s">
        <v>217</v>
      </c>
      <c r="C87" s="30" t="s">
        <v>177</v>
      </c>
      <c r="D87" s="35"/>
      <c r="E87" s="35"/>
      <c r="F87" s="35"/>
    </row>
    <row r="88" spans="1:6" s="6" customFormat="1" hidden="1" outlineLevel="1">
      <c r="A88" s="30" t="s">
        <v>239</v>
      </c>
      <c r="B88" s="31" t="s">
        <v>219</v>
      </c>
      <c r="C88" s="30" t="s">
        <v>177</v>
      </c>
      <c r="D88" s="35"/>
      <c r="E88" s="35"/>
      <c r="F88" s="35"/>
    </row>
    <row r="89" spans="1:6" s="6" customFormat="1" hidden="1" outlineLevel="1">
      <c r="A89" s="30"/>
      <c r="B89" s="31" t="s">
        <v>216</v>
      </c>
      <c r="C89" s="30" t="s">
        <v>177</v>
      </c>
      <c r="D89" s="35"/>
      <c r="E89" s="35"/>
      <c r="F89" s="35"/>
    </row>
    <row r="90" spans="1:6" s="6" customFormat="1" hidden="1" outlineLevel="1">
      <c r="A90" s="30"/>
      <c r="B90" s="31" t="s">
        <v>217</v>
      </c>
      <c r="C90" s="30" t="s">
        <v>177</v>
      </c>
      <c r="D90" s="35"/>
      <c r="E90" s="35"/>
      <c r="F90" s="35"/>
    </row>
    <row r="91" spans="1:6" s="6" customFormat="1" hidden="1" outlineLevel="1">
      <c r="A91" s="30" t="s">
        <v>240</v>
      </c>
      <c r="B91" s="31" t="s">
        <v>241</v>
      </c>
      <c r="C91" s="30" t="s">
        <v>177</v>
      </c>
      <c r="D91" s="35"/>
      <c r="E91" s="35"/>
      <c r="F91" s="35"/>
    </row>
    <row r="92" spans="1:6" s="6" customFormat="1" hidden="1" outlineLevel="1">
      <c r="A92" s="30" t="s">
        <v>242</v>
      </c>
      <c r="B92" s="31" t="s">
        <v>215</v>
      </c>
      <c r="C92" s="30" t="s">
        <v>177</v>
      </c>
      <c r="D92" s="35"/>
      <c r="E92" s="35"/>
      <c r="F92" s="35"/>
    </row>
    <row r="93" spans="1:6" s="6" customFormat="1" hidden="1" outlineLevel="1">
      <c r="A93" s="30"/>
      <c r="B93" s="31" t="s">
        <v>216</v>
      </c>
      <c r="C93" s="30" t="s">
        <v>177</v>
      </c>
      <c r="D93" s="35"/>
      <c r="E93" s="35"/>
      <c r="F93" s="35"/>
    </row>
    <row r="94" spans="1:6" s="6" customFormat="1" hidden="1" outlineLevel="1">
      <c r="A94" s="30"/>
      <c r="B94" s="31" t="s">
        <v>217</v>
      </c>
      <c r="C94" s="30" t="s">
        <v>177</v>
      </c>
      <c r="D94" s="35"/>
      <c r="E94" s="35"/>
      <c r="F94" s="35"/>
    </row>
    <row r="95" spans="1:6" s="6" customFormat="1" hidden="1" outlineLevel="1">
      <c r="A95" s="30" t="s">
        <v>243</v>
      </c>
      <c r="B95" s="31" t="s">
        <v>219</v>
      </c>
      <c r="C95" s="30" t="s">
        <v>177</v>
      </c>
      <c r="D95" s="35"/>
      <c r="E95" s="35"/>
      <c r="F95" s="35"/>
    </row>
    <row r="96" spans="1:6" s="6" customFormat="1" hidden="1" outlineLevel="1">
      <c r="A96" s="30"/>
      <c r="B96" s="31" t="s">
        <v>216</v>
      </c>
      <c r="C96" s="30" t="s">
        <v>177</v>
      </c>
      <c r="D96" s="35"/>
      <c r="E96" s="35"/>
      <c r="F96" s="35"/>
    </row>
    <row r="97" spans="1:6" s="6" customFormat="1" hidden="1" outlineLevel="1">
      <c r="A97" s="30"/>
      <c r="B97" s="31" t="s">
        <v>217</v>
      </c>
      <c r="C97" s="30" t="s">
        <v>177</v>
      </c>
      <c r="D97" s="35"/>
      <c r="E97" s="35"/>
      <c r="F97" s="35"/>
    </row>
    <row r="98" spans="1:6" s="6" customFormat="1" ht="38.25" hidden="1" outlineLevel="1">
      <c r="A98" s="30" t="s">
        <v>157</v>
      </c>
      <c r="B98" s="31" t="s">
        <v>244</v>
      </c>
      <c r="C98" s="30" t="s">
        <v>177</v>
      </c>
      <c r="D98" s="35"/>
      <c r="E98" s="35"/>
      <c r="F98" s="35"/>
    </row>
    <row r="99" spans="1:6" s="6" customFormat="1" hidden="1" outlineLevel="1">
      <c r="A99" s="30"/>
      <c r="B99" s="31" t="s">
        <v>245</v>
      </c>
      <c r="C99" s="30" t="s">
        <v>177</v>
      </c>
      <c r="D99" s="35"/>
      <c r="E99" s="35"/>
      <c r="F99" s="35"/>
    </row>
    <row r="100" spans="1:6" s="6" customFormat="1" hidden="1" outlineLevel="1">
      <c r="A100" s="30"/>
      <c r="B100" s="31" t="s">
        <v>216</v>
      </c>
      <c r="C100" s="30" t="s">
        <v>177</v>
      </c>
      <c r="D100" s="35"/>
      <c r="E100" s="35"/>
      <c r="F100" s="35"/>
    </row>
    <row r="101" spans="1:6" s="6" customFormat="1" hidden="1" outlineLevel="1">
      <c r="A101" s="30"/>
      <c r="B101" s="31" t="s">
        <v>217</v>
      </c>
      <c r="C101" s="30" t="s">
        <v>177</v>
      </c>
      <c r="D101" s="35"/>
      <c r="E101" s="35"/>
      <c r="F101" s="35"/>
    </row>
    <row r="102" spans="1:6" s="6" customFormat="1" hidden="1" outlineLevel="1">
      <c r="A102" s="30"/>
      <c r="B102" s="31" t="s">
        <v>246</v>
      </c>
      <c r="C102" s="30" t="s">
        <v>177</v>
      </c>
      <c r="D102" s="35"/>
      <c r="E102" s="35"/>
      <c r="F102" s="35"/>
    </row>
    <row r="103" spans="1:6" s="6" customFormat="1" hidden="1" outlineLevel="1">
      <c r="A103" s="30"/>
      <c r="B103" s="31" t="s">
        <v>216</v>
      </c>
      <c r="C103" s="30" t="s">
        <v>177</v>
      </c>
      <c r="D103" s="35"/>
      <c r="E103" s="35"/>
      <c r="F103" s="35"/>
    </row>
    <row r="104" spans="1:6" s="6" customFormat="1" hidden="1" outlineLevel="1">
      <c r="A104" s="30"/>
      <c r="B104" s="31" t="s">
        <v>217</v>
      </c>
      <c r="C104" s="30" t="s">
        <v>177</v>
      </c>
      <c r="D104" s="35"/>
      <c r="E104" s="35"/>
      <c r="F104" s="35"/>
    </row>
    <row r="105" spans="1:6" s="6" customFormat="1" hidden="1" outlineLevel="1">
      <c r="A105" s="30"/>
      <c r="B105" s="31" t="s">
        <v>247</v>
      </c>
      <c r="C105" s="30" t="s">
        <v>177</v>
      </c>
      <c r="D105" s="35"/>
      <c r="E105" s="35"/>
      <c r="F105" s="35"/>
    </row>
    <row r="106" spans="1:6" s="6" customFormat="1" hidden="1" outlineLevel="1">
      <c r="A106" s="30"/>
      <c r="B106" s="31" t="s">
        <v>216</v>
      </c>
      <c r="C106" s="30" t="s">
        <v>177</v>
      </c>
      <c r="D106" s="35"/>
      <c r="E106" s="35"/>
      <c r="F106" s="35"/>
    </row>
    <row r="107" spans="1:6" s="6" customFormat="1" hidden="1" outlineLevel="1">
      <c r="A107" s="30"/>
      <c r="B107" s="31" t="s">
        <v>217</v>
      </c>
      <c r="C107" s="30" t="s">
        <v>177</v>
      </c>
      <c r="D107" s="35"/>
      <c r="E107" s="35"/>
      <c r="F107" s="35"/>
    </row>
    <row r="108" spans="1:6" s="6" customFormat="1" ht="38.25" hidden="1" outlineLevel="1">
      <c r="A108" s="30" t="s">
        <v>159</v>
      </c>
      <c r="B108" s="31" t="s">
        <v>248</v>
      </c>
      <c r="C108" s="30" t="s">
        <v>177</v>
      </c>
      <c r="D108" s="35"/>
      <c r="E108" s="35"/>
      <c r="F108" s="35"/>
    </row>
    <row r="109" spans="1:6" s="6" customFormat="1" hidden="1" outlineLevel="1">
      <c r="A109" s="30"/>
      <c r="B109" s="31" t="s">
        <v>249</v>
      </c>
      <c r="C109" s="30" t="s">
        <v>177</v>
      </c>
      <c r="D109" s="35"/>
      <c r="E109" s="35"/>
      <c r="F109" s="35"/>
    </row>
    <row r="110" spans="1:6" s="6" customFormat="1" hidden="1" outlineLevel="1">
      <c r="A110" s="30"/>
      <c r="B110" s="31" t="s">
        <v>250</v>
      </c>
      <c r="C110" s="30" t="s">
        <v>177</v>
      </c>
      <c r="D110" s="35"/>
      <c r="E110" s="35"/>
      <c r="F110" s="35"/>
    </row>
    <row r="111" spans="1:6" s="6" customFormat="1" hidden="1" outlineLevel="1">
      <c r="A111" s="30" t="s">
        <v>65</v>
      </c>
      <c r="B111" s="31" t="s">
        <v>251</v>
      </c>
      <c r="C111" s="30"/>
      <c r="D111" s="35"/>
      <c r="E111" s="35"/>
      <c r="F111" s="35"/>
    </row>
    <row r="112" spans="1:6" s="6" customFormat="1" hidden="1" outlineLevel="1">
      <c r="A112" s="30"/>
      <c r="B112" s="31" t="s">
        <v>188</v>
      </c>
      <c r="C112" s="30"/>
      <c r="D112" s="35"/>
      <c r="E112" s="35"/>
      <c r="F112" s="35"/>
    </row>
    <row r="113" spans="1:6" s="6" customFormat="1" ht="25.5" hidden="1" outlineLevel="1">
      <c r="A113" s="30" t="s">
        <v>164</v>
      </c>
      <c r="B113" s="31" t="s">
        <v>252</v>
      </c>
      <c r="C113" s="30" t="s">
        <v>253</v>
      </c>
      <c r="D113" s="35"/>
      <c r="E113" s="35"/>
      <c r="F113" s="35"/>
    </row>
    <row r="114" spans="1:6" s="6" customFormat="1" ht="38.25" hidden="1" outlineLevel="1">
      <c r="A114" s="30" t="s">
        <v>254</v>
      </c>
      <c r="B114" s="31" t="s">
        <v>255</v>
      </c>
      <c r="C114" s="30" t="s">
        <v>253</v>
      </c>
      <c r="D114" s="35"/>
      <c r="E114" s="35"/>
      <c r="F114" s="35"/>
    </row>
    <row r="115" spans="1:6" s="6" customFormat="1" hidden="1" outlineLevel="1">
      <c r="A115" s="30"/>
      <c r="B115" s="31" t="s">
        <v>245</v>
      </c>
      <c r="C115" s="30" t="s">
        <v>253</v>
      </c>
      <c r="D115" s="35"/>
      <c r="E115" s="35"/>
      <c r="F115" s="35"/>
    </row>
    <row r="116" spans="1:6" s="6" customFormat="1" hidden="1" outlineLevel="1">
      <c r="A116" s="30"/>
      <c r="B116" s="31" t="s">
        <v>246</v>
      </c>
      <c r="C116" s="30" t="s">
        <v>253</v>
      </c>
      <c r="D116" s="35"/>
      <c r="E116" s="35"/>
      <c r="F116" s="35"/>
    </row>
    <row r="117" spans="1:6" s="6" customFormat="1" hidden="1" outlineLevel="1">
      <c r="A117" s="30"/>
      <c r="B117" s="31" t="s">
        <v>247</v>
      </c>
      <c r="C117" s="30" t="s">
        <v>253</v>
      </c>
      <c r="D117" s="35"/>
      <c r="E117" s="35"/>
      <c r="F117" s="35"/>
    </row>
    <row r="118" spans="1:6" s="6" customFormat="1" ht="38.25" hidden="1" outlineLevel="1">
      <c r="A118" s="30" t="s">
        <v>256</v>
      </c>
      <c r="B118" s="31" t="s">
        <v>257</v>
      </c>
      <c r="C118" s="30" t="s">
        <v>253</v>
      </c>
      <c r="D118" s="35"/>
      <c r="E118" s="35"/>
      <c r="F118" s="35"/>
    </row>
    <row r="119" spans="1:6" s="6" customFormat="1" hidden="1" outlineLevel="1">
      <c r="A119" s="30" t="s">
        <v>66</v>
      </c>
      <c r="B119" s="31" t="s">
        <v>258</v>
      </c>
      <c r="C119" s="30"/>
      <c r="D119" s="35"/>
      <c r="E119" s="35"/>
      <c r="F119" s="35"/>
    </row>
    <row r="120" spans="1:6" s="6" customFormat="1" hidden="1" outlineLevel="1">
      <c r="A120" s="30"/>
      <c r="B120" s="31" t="s">
        <v>188</v>
      </c>
      <c r="C120" s="30"/>
      <c r="D120" s="35"/>
      <c r="E120" s="35"/>
      <c r="F120" s="35"/>
    </row>
    <row r="121" spans="1:6" s="6" customFormat="1" ht="25.5" hidden="1" outlineLevel="1">
      <c r="A121" s="30" t="s">
        <v>168</v>
      </c>
      <c r="B121" s="31" t="s">
        <v>259</v>
      </c>
      <c r="C121" s="30" t="s">
        <v>260</v>
      </c>
      <c r="D121" s="35"/>
      <c r="E121" s="35"/>
      <c r="F121" s="35"/>
    </row>
    <row r="122" spans="1:6" s="6" customFormat="1" ht="38.25" hidden="1" outlineLevel="1">
      <c r="A122" s="30" t="s">
        <v>170</v>
      </c>
      <c r="B122" s="31" t="s">
        <v>261</v>
      </c>
      <c r="C122" s="30" t="s">
        <v>260</v>
      </c>
      <c r="D122" s="35"/>
      <c r="E122" s="35"/>
      <c r="F122" s="35"/>
    </row>
    <row r="123" spans="1:6" s="6" customFormat="1" hidden="1" outlineLevel="1">
      <c r="A123" s="30"/>
      <c r="B123" s="31" t="s">
        <v>245</v>
      </c>
      <c r="C123" s="30" t="s">
        <v>260</v>
      </c>
      <c r="D123" s="35"/>
      <c r="E123" s="35"/>
      <c r="F123" s="35"/>
    </row>
    <row r="124" spans="1:6" s="6" customFormat="1" hidden="1" outlineLevel="1">
      <c r="A124" s="30"/>
      <c r="B124" s="31" t="s">
        <v>246</v>
      </c>
      <c r="C124" s="30" t="s">
        <v>260</v>
      </c>
      <c r="D124" s="35"/>
      <c r="E124" s="35"/>
      <c r="F124" s="35"/>
    </row>
    <row r="125" spans="1:6" s="6" customFormat="1" hidden="1" outlineLevel="1">
      <c r="A125" s="30"/>
      <c r="B125" s="31" t="s">
        <v>247</v>
      </c>
      <c r="C125" s="30" t="s">
        <v>260</v>
      </c>
      <c r="D125" s="35"/>
      <c r="E125" s="35"/>
      <c r="F125" s="35"/>
    </row>
    <row r="126" spans="1:6" s="6" customFormat="1" hidden="1" outlineLevel="1">
      <c r="A126" s="30" t="s">
        <v>68</v>
      </c>
      <c r="B126" s="31" t="s">
        <v>262</v>
      </c>
      <c r="C126" s="30" t="s">
        <v>260</v>
      </c>
      <c r="D126" s="35"/>
      <c r="E126" s="35"/>
      <c r="F126" s="35"/>
    </row>
    <row r="127" spans="1:6" s="6" customFormat="1" hidden="1" outlineLevel="1">
      <c r="A127" s="30" t="s">
        <v>70</v>
      </c>
      <c r="B127" s="31" t="s">
        <v>263</v>
      </c>
      <c r="C127" s="30" t="s">
        <v>76</v>
      </c>
      <c r="D127" s="35"/>
      <c r="E127" s="35"/>
      <c r="F127" s="35"/>
    </row>
    <row r="128" spans="1:6" s="6" customFormat="1" ht="25.5" hidden="1" outlineLevel="1">
      <c r="A128" s="30" t="s">
        <v>73</v>
      </c>
      <c r="B128" s="31" t="s">
        <v>9</v>
      </c>
      <c r="C128" s="30"/>
      <c r="D128" s="35"/>
      <c r="E128" s="35"/>
      <c r="F128" s="35"/>
    </row>
    <row r="129" spans="1:6" s="6" customFormat="1" hidden="1" outlineLevel="1">
      <c r="A129" s="30" t="s">
        <v>264</v>
      </c>
      <c r="B129" s="31" t="s">
        <v>202</v>
      </c>
      <c r="C129" s="30" t="s">
        <v>203</v>
      </c>
      <c r="D129" s="35"/>
      <c r="E129" s="35"/>
      <c r="F129" s="35"/>
    </row>
    <row r="130" spans="1:6" s="6" customFormat="1" ht="25.5" hidden="1" outlineLevel="1">
      <c r="A130" s="30" t="s">
        <v>265</v>
      </c>
      <c r="B130" s="31" t="s">
        <v>205</v>
      </c>
      <c r="C130" s="57" t="s">
        <v>206</v>
      </c>
      <c r="D130" s="35"/>
      <c r="E130" s="35"/>
      <c r="F130" s="35"/>
    </row>
    <row r="131" spans="1:6" s="6" customFormat="1" ht="25.5" hidden="1" outlineLevel="1">
      <c r="A131" s="30" t="s">
        <v>266</v>
      </c>
      <c r="B131" s="31" t="s">
        <v>208</v>
      </c>
      <c r="C131" s="30"/>
      <c r="D131" s="35"/>
      <c r="E131" s="35"/>
      <c r="F131" s="35"/>
    </row>
    <row r="132" spans="1:6" s="6" customFormat="1" hidden="1" outlineLevel="1">
      <c r="A132" s="30" t="s">
        <v>75</v>
      </c>
      <c r="B132" s="31" t="s">
        <v>267</v>
      </c>
      <c r="C132" s="30" t="s">
        <v>76</v>
      </c>
      <c r="D132" s="35"/>
      <c r="E132" s="35"/>
      <c r="F132" s="35"/>
    </row>
    <row r="133" spans="1:6" s="6" customFormat="1" hidden="1" outlineLevel="1">
      <c r="A133" s="30" t="s">
        <v>80</v>
      </c>
      <c r="B133" s="31" t="s">
        <v>268</v>
      </c>
      <c r="C133" s="30" t="s">
        <v>76</v>
      </c>
      <c r="D133" s="35"/>
      <c r="E133" s="35"/>
      <c r="F133" s="35"/>
    </row>
    <row r="134" spans="1:6" s="6" customFormat="1" hidden="1" outlineLevel="1">
      <c r="A134" s="30" t="s">
        <v>90</v>
      </c>
      <c r="B134" s="31" t="s">
        <v>269</v>
      </c>
      <c r="C134" s="30" t="s">
        <v>76</v>
      </c>
      <c r="D134" s="35"/>
      <c r="E134" s="35"/>
      <c r="F134" s="35"/>
    </row>
    <row r="135" spans="1:6" s="6" customFormat="1" hidden="1" outlineLevel="1">
      <c r="A135" s="30" t="s">
        <v>91</v>
      </c>
      <c r="B135" s="31" t="s">
        <v>162</v>
      </c>
      <c r="C135" s="30" t="s">
        <v>76</v>
      </c>
      <c r="D135" s="35"/>
      <c r="E135" s="35"/>
      <c r="F135" s="35"/>
    </row>
    <row r="136" spans="1:6" s="6" customFormat="1" ht="25.5" hidden="1" outlineLevel="1">
      <c r="A136" s="30" t="s">
        <v>100</v>
      </c>
      <c r="B136" s="31" t="s">
        <v>270</v>
      </c>
      <c r="C136" s="30" t="s">
        <v>271</v>
      </c>
      <c r="D136" s="35"/>
      <c r="E136" s="35"/>
      <c r="F136" s="35"/>
    </row>
    <row r="137" spans="1:6" s="6" customFormat="1" ht="38.25" hidden="1" outlineLevel="1">
      <c r="A137" s="30" t="s">
        <v>105</v>
      </c>
      <c r="B137" s="31" t="s">
        <v>10</v>
      </c>
      <c r="C137" s="30"/>
      <c r="D137" s="35"/>
      <c r="E137" s="35"/>
      <c r="F137" s="35"/>
    </row>
    <row r="138" spans="1:6" s="6" customFormat="1" ht="26.25" customHeight="1" collapsed="1">
      <c r="A138" s="109" t="s">
        <v>272</v>
      </c>
      <c r="B138" s="110"/>
      <c r="C138" s="110"/>
      <c r="D138" s="110"/>
      <c r="E138" s="110"/>
      <c r="F138" s="111"/>
    </row>
    <row r="139" spans="1:6">
      <c r="A139" s="30" t="s">
        <v>64</v>
      </c>
      <c r="B139" s="31" t="s">
        <v>25</v>
      </c>
      <c r="C139" s="30" t="s">
        <v>27</v>
      </c>
      <c r="D139" s="23">
        <f>[15]Ф4!$J$11</f>
        <v>233</v>
      </c>
      <c r="E139" s="23">
        <f>'[16]0.1'!$I$11</f>
        <v>233</v>
      </c>
      <c r="F139" s="23">
        <f>'[16]0.1'!$L$11</f>
        <v>233</v>
      </c>
    </row>
    <row r="140" spans="1:6" ht="38.25">
      <c r="A140" s="30" t="s">
        <v>65</v>
      </c>
      <c r="B140" s="31" t="s">
        <v>26</v>
      </c>
      <c r="C140" s="30" t="s">
        <v>27</v>
      </c>
      <c r="D140" s="23">
        <f>[15]Ф4!$J$12-[15]Ф4!$J$14</f>
        <v>221.83223662207357</v>
      </c>
      <c r="E140" s="23">
        <f>'[16]0.1'!$I$12</f>
        <v>227.83960751297002</v>
      </c>
      <c r="F140" s="23">
        <f>'[16]0.1'!$L$12</f>
        <v>227.12239054018931</v>
      </c>
    </row>
    <row r="141" spans="1:6">
      <c r="A141" s="30" t="s">
        <v>66</v>
      </c>
      <c r="B141" s="31" t="s">
        <v>67</v>
      </c>
      <c r="C141" s="30" t="s">
        <v>128</v>
      </c>
      <c r="D141" s="23">
        <f>'[4]ЧТЭЦ-3 НМ'!$E$7</f>
        <v>1421.971</v>
      </c>
      <c r="E141" s="23">
        <f>'[16]0.1'!$I$13</f>
        <v>1478.8441905711175</v>
      </c>
      <c r="F141" s="23">
        <f>'[16]0.1'!$L$13</f>
        <v>1622.6456583196918</v>
      </c>
    </row>
    <row r="142" spans="1:6">
      <c r="A142" s="30" t="s">
        <v>68</v>
      </c>
      <c r="B142" s="31" t="s">
        <v>69</v>
      </c>
      <c r="C142" s="30" t="s">
        <v>128</v>
      </c>
      <c r="D142" s="23">
        <f>'[4]ЧТЭЦ-3 НМ'!$E$22</f>
        <v>1371.0349999999999</v>
      </c>
      <c r="E142" s="23">
        <f>'[16]0.1'!$I$15</f>
        <v>1433.695412005819</v>
      </c>
      <c r="F142" s="23">
        <f>'[16]0.1'!$L$15</f>
        <v>1571.2971340502916</v>
      </c>
    </row>
    <row r="143" spans="1:6">
      <c r="A143" s="30" t="s">
        <v>70</v>
      </c>
      <c r="B143" s="31" t="s">
        <v>71</v>
      </c>
      <c r="C143" s="30" t="s">
        <v>72</v>
      </c>
      <c r="D143" s="23">
        <f>'[4]ЧТЭЦ-3 НМ'!$E$23</f>
        <v>479.505</v>
      </c>
      <c r="E143" s="23">
        <f>'[16]0.1'!$I$16</f>
        <v>363.88066666666668</v>
      </c>
      <c r="F143" s="23">
        <f>'[16]0.1'!$L$16</f>
        <v>349.73949999999996</v>
      </c>
    </row>
    <row r="144" spans="1:6">
      <c r="A144" s="30" t="s">
        <v>73</v>
      </c>
      <c r="B144" s="31" t="s">
        <v>74</v>
      </c>
      <c r="C144" s="30" t="s">
        <v>72</v>
      </c>
      <c r="D144" s="23">
        <f>'[4]ЧТЭЦ-3 НМ'!$E$29</f>
        <v>479.505</v>
      </c>
      <c r="E144" s="23">
        <f>'[16]0.1'!$I$17</f>
        <v>363.88066666666668</v>
      </c>
      <c r="F144" s="23">
        <f>'[16]0.1'!$L$17</f>
        <v>349.73949999999996</v>
      </c>
    </row>
    <row r="145" spans="1:8">
      <c r="A145" s="30" t="s">
        <v>75</v>
      </c>
      <c r="B145" s="31" t="s">
        <v>8</v>
      </c>
      <c r="C145" s="30" t="s">
        <v>76</v>
      </c>
      <c r="D145" s="34"/>
      <c r="E145" s="23">
        <f>'[16]0.1'!$I$43</f>
        <v>2296214.8547284612</v>
      </c>
      <c r="F145" s="23">
        <f>'[16]0.1'!$L$43</f>
        <v>2701321.1417955938</v>
      </c>
    </row>
    <row r="146" spans="1:8">
      <c r="A146" s="30"/>
      <c r="B146" s="31" t="s">
        <v>188</v>
      </c>
      <c r="C146" s="30"/>
      <c r="D146" s="34"/>
      <c r="E146" s="34"/>
      <c r="F146" s="34"/>
    </row>
    <row r="147" spans="1:8">
      <c r="A147" s="30" t="s">
        <v>77</v>
      </c>
      <c r="B147" s="32" t="s">
        <v>11</v>
      </c>
      <c r="C147" s="30" t="s">
        <v>76</v>
      </c>
      <c r="D147" s="34"/>
      <c r="E147" s="23">
        <f>'[16]0.1'!$G$43</f>
        <v>1790100.8270402642</v>
      </c>
      <c r="F147" s="23">
        <f>'[16]0.1'!$J$43</f>
        <v>2173592.353775593</v>
      </c>
    </row>
    <row r="148" spans="1:8">
      <c r="A148" s="30" t="s">
        <v>78</v>
      </c>
      <c r="B148" s="32" t="s">
        <v>12</v>
      </c>
      <c r="C148" s="30" t="s">
        <v>76</v>
      </c>
      <c r="D148" s="34"/>
      <c r="E148" s="23">
        <f>'[16]0.1'!$H$43</f>
        <v>506114.02768819692</v>
      </c>
      <c r="F148" s="23">
        <f>'[16]0.1'!$K$43</f>
        <v>527728.78802000079</v>
      </c>
    </row>
    <row r="149" spans="1:8" ht="25.5">
      <c r="A149" s="30" t="s">
        <v>79</v>
      </c>
      <c r="B149" s="32" t="s">
        <v>13</v>
      </c>
      <c r="C149" s="30" t="s">
        <v>76</v>
      </c>
      <c r="D149" s="34"/>
      <c r="E149" s="35"/>
      <c r="F149" s="35"/>
    </row>
    <row r="150" spans="1:8">
      <c r="A150" s="30" t="s">
        <v>80</v>
      </c>
      <c r="B150" s="31" t="s">
        <v>81</v>
      </c>
      <c r="C150" s="30" t="s">
        <v>76</v>
      </c>
      <c r="D150" s="34"/>
      <c r="E150" s="23">
        <f>'[16]0.1'!$I$31</f>
        <v>2069246.2522950284</v>
      </c>
      <c r="F150" s="23">
        <f>'[16]0.1'!$L$31</f>
        <v>2470139.3063449948</v>
      </c>
      <c r="G150" s="41"/>
      <c r="H150" s="41"/>
    </row>
    <row r="151" spans="1:8">
      <c r="A151" s="30"/>
      <c r="B151" s="31" t="s">
        <v>188</v>
      </c>
      <c r="C151" s="30"/>
      <c r="D151" s="34"/>
      <c r="E151" s="34"/>
      <c r="F151" s="34"/>
    </row>
    <row r="152" spans="1:8">
      <c r="A152" s="30" t="s">
        <v>82</v>
      </c>
      <c r="B152" s="32" t="s">
        <v>83</v>
      </c>
      <c r="C152" s="30" t="s">
        <v>76</v>
      </c>
      <c r="D152" s="34"/>
      <c r="E152" s="23">
        <f>'[16]0.1'!$I$32</f>
        <v>1787144.4582115929</v>
      </c>
      <c r="F152" s="23">
        <f>'[16]0.1'!$L$32</f>
        <v>2169991.2770019365</v>
      </c>
      <c r="G152" s="41"/>
      <c r="H152" s="41"/>
    </row>
    <row r="153" spans="1:8" ht="25.5">
      <c r="A153" s="30"/>
      <c r="B153" s="32" t="s">
        <v>84</v>
      </c>
      <c r="C153" s="30" t="s">
        <v>28</v>
      </c>
      <c r="D153" s="23">
        <f>'[4]ЧТЭЦ-3 НМ'!$E$32</f>
        <v>217.61252958054297</v>
      </c>
      <c r="E153" s="23">
        <f>'[16]4'!$L$24</f>
        <v>247.1</v>
      </c>
      <c r="F153" s="23">
        <f>'[16]4'!$M$24</f>
        <v>247.1</v>
      </c>
      <c r="G153" s="41"/>
      <c r="H153" s="41"/>
    </row>
    <row r="154" spans="1:8">
      <c r="A154" s="30" t="s">
        <v>85</v>
      </c>
      <c r="B154" s="32" t="s">
        <v>86</v>
      </c>
      <c r="C154" s="30" t="s">
        <v>76</v>
      </c>
      <c r="D154" s="34"/>
      <c r="E154" s="23">
        <f>'[16]0.1'!$I$33</f>
        <v>282101.79408343555</v>
      </c>
      <c r="F154" s="23">
        <f>'[16]0.1'!$L$33</f>
        <v>300148.02934305836</v>
      </c>
    </row>
    <row r="155" spans="1:8">
      <c r="A155" s="30"/>
      <c r="B155" s="32" t="s">
        <v>87</v>
      </c>
      <c r="C155" s="30" t="s">
        <v>88</v>
      </c>
      <c r="D155" s="23">
        <f>'[4]ЧТЭЦ-3 НМ'!$E$36</f>
        <v>154.57815872618639</v>
      </c>
      <c r="E155" s="23">
        <f>'[16]4'!$L$28</f>
        <v>154</v>
      </c>
      <c r="F155" s="23">
        <f>'[16]4'!$M$28</f>
        <v>154</v>
      </c>
    </row>
    <row r="156" spans="1:8" ht="25.5">
      <c r="A156" s="30"/>
      <c r="B156" s="7" t="s">
        <v>89</v>
      </c>
      <c r="C156" s="30" t="s">
        <v>24</v>
      </c>
      <c r="D156" s="70" t="s">
        <v>308</v>
      </c>
      <c r="E156" s="88" t="s">
        <v>319</v>
      </c>
      <c r="F156" s="88" t="s">
        <v>319</v>
      </c>
    </row>
    <row r="157" spans="1:8">
      <c r="A157" s="30" t="s">
        <v>90</v>
      </c>
      <c r="B157" s="7" t="s">
        <v>14</v>
      </c>
      <c r="C157" s="30" t="s">
        <v>76</v>
      </c>
      <c r="D157" s="35"/>
      <c r="E157" s="35"/>
      <c r="F157" s="35"/>
    </row>
    <row r="158" spans="1:8" ht="25.5">
      <c r="A158" s="30" t="s">
        <v>91</v>
      </c>
      <c r="B158" s="7" t="s">
        <v>9</v>
      </c>
      <c r="C158" s="30" t="s">
        <v>24</v>
      </c>
      <c r="D158" s="35"/>
      <c r="E158" s="35"/>
      <c r="F158" s="35"/>
    </row>
    <row r="159" spans="1:8">
      <c r="A159" s="30" t="s">
        <v>92</v>
      </c>
      <c r="B159" s="32" t="s">
        <v>93</v>
      </c>
      <c r="C159" s="30" t="s">
        <v>94</v>
      </c>
      <c r="D159" s="35"/>
      <c r="E159" s="35"/>
      <c r="F159" s="35"/>
    </row>
    <row r="160" spans="1:8" ht="25.5">
      <c r="A160" s="33" t="s">
        <v>95</v>
      </c>
      <c r="B160" s="32" t="s">
        <v>96</v>
      </c>
      <c r="C160" s="47" t="s">
        <v>97</v>
      </c>
      <c r="D160" s="35"/>
      <c r="E160" s="35"/>
      <c r="F160" s="35"/>
    </row>
    <row r="161" spans="1:7" ht="25.5">
      <c r="A161" s="30" t="s">
        <v>98</v>
      </c>
      <c r="B161" s="32" t="s">
        <v>99</v>
      </c>
      <c r="C161" s="30" t="s">
        <v>24</v>
      </c>
      <c r="D161" s="35"/>
      <c r="E161" s="35"/>
      <c r="F161" s="35"/>
    </row>
    <row r="162" spans="1:7">
      <c r="A162" s="30" t="s">
        <v>100</v>
      </c>
      <c r="B162" s="7" t="s">
        <v>101</v>
      </c>
      <c r="C162" s="30" t="s">
        <v>76</v>
      </c>
      <c r="D162" s="35"/>
      <c r="E162" s="35"/>
      <c r="F162" s="35"/>
      <c r="G162" s="41"/>
    </row>
    <row r="163" spans="1:7">
      <c r="A163" s="30"/>
      <c r="B163" s="31" t="s">
        <v>188</v>
      </c>
      <c r="C163" s="30"/>
      <c r="D163" s="35"/>
      <c r="E163" s="35"/>
      <c r="F163" s="35"/>
    </row>
    <row r="164" spans="1:7">
      <c r="A164" s="30" t="s">
        <v>102</v>
      </c>
      <c r="B164" s="32" t="s">
        <v>15</v>
      </c>
      <c r="C164" s="30" t="s">
        <v>76</v>
      </c>
      <c r="D164" s="35"/>
      <c r="E164" s="35"/>
      <c r="F164" s="35"/>
    </row>
    <row r="165" spans="1:7">
      <c r="A165" s="30" t="s">
        <v>103</v>
      </c>
      <c r="B165" s="32" t="s">
        <v>16</v>
      </c>
      <c r="C165" s="30" t="s">
        <v>76</v>
      </c>
      <c r="D165" s="35"/>
      <c r="E165" s="35"/>
      <c r="F165" s="35"/>
    </row>
    <row r="166" spans="1:7" ht="25.5">
      <c r="A166" s="30" t="s">
        <v>104</v>
      </c>
      <c r="B166" s="32" t="s">
        <v>17</v>
      </c>
      <c r="C166" s="30" t="s">
        <v>76</v>
      </c>
      <c r="D166" s="35"/>
      <c r="E166" s="35"/>
      <c r="F166" s="35"/>
    </row>
    <row r="167" spans="1:7">
      <c r="A167" s="30" t="s">
        <v>145</v>
      </c>
      <c r="B167" s="32" t="s">
        <v>146</v>
      </c>
      <c r="C167" s="30" t="s">
        <v>76</v>
      </c>
      <c r="D167" s="35"/>
      <c r="E167" s="35"/>
      <c r="F167" s="35"/>
    </row>
    <row r="168" spans="1:7">
      <c r="A168" s="30" t="s">
        <v>105</v>
      </c>
      <c r="B168" s="7" t="s">
        <v>106</v>
      </c>
      <c r="C168" s="30" t="s">
        <v>76</v>
      </c>
      <c r="D168" s="35"/>
      <c r="E168" s="35"/>
      <c r="F168" s="35"/>
    </row>
    <row r="169" spans="1:7">
      <c r="A169" s="30"/>
      <c r="B169" s="31" t="s">
        <v>188</v>
      </c>
      <c r="C169" s="30"/>
      <c r="D169" s="34"/>
      <c r="E169" s="35"/>
      <c r="F169" s="35"/>
    </row>
    <row r="170" spans="1:7">
      <c r="A170" s="30" t="s">
        <v>107</v>
      </c>
      <c r="B170" s="32" t="s">
        <v>18</v>
      </c>
      <c r="C170" s="30" t="s">
        <v>76</v>
      </c>
      <c r="D170" s="35"/>
      <c r="E170" s="35"/>
      <c r="F170" s="35"/>
    </row>
    <row r="171" spans="1:7">
      <c r="A171" s="30" t="s">
        <v>108</v>
      </c>
      <c r="B171" s="32" t="s">
        <v>31</v>
      </c>
      <c r="C171" s="30" t="s">
        <v>76</v>
      </c>
      <c r="D171" s="35"/>
      <c r="E171" s="35"/>
      <c r="F171" s="35"/>
    </row>
    <row r="172" spans="1:7">
      <c r="A172" s="30" t="s">
        <v>109</v>
      </c>
      <c r="B172" s="7" t="s">
        <v>110</v>
      </c>
      <c r="C172" s="30" t="s">
        <v>76</v>
      </c>
      <c r="D172" s="35"/>
      <c r="E172" s="35"/>
      <c r="F172" s="35"/>
    </row>
    <row r="173" spans="1:7">
      <c r="A173" s="30"/>
      <c r="B173" s="31" t="s">
        <v>188</v>
      </c>
      <c r="C173" s="30"/>
      <c r="D173" s="34"/>
      <c r="E173" s="35"/>
      <c r="F173" s="35"/>
    </row>
    <row r="174" spans="1:7">
      <c r="A174" s="30" t="s">
        <v>111</v>
      </c>
      <c r="B174" s="32" t="s">
        <v>15</v>
      </c>
      <c r="C174" s="30" t="s">
        <v>76</v>
      </c>
      <c r="D174" s="35"/>
      <c r="E174" s="35"/>
      <c r="F174" s="35"/>
    </row>
    <row r="175" spans="1:7">
      <c r="A175" s="30" t="s">
        <v>112</v>
      </c>
      <c r="B175" s="32" t="s">
        <v>16</v>
      </c>
      <c r="C175" s="30" t="s">
        <v>76</v>
      </c>
      <c r="D175" s="35"/>
      <c r="E175" s="35"/>
      <c r="F175" s="35"/>
    </row>
    <row r="176" spans="1:7" ht="25.5">
      <c r="A176" s="30" t="s">
        <v>113</v>
      </c>
      <c r="B176" s="32" t="s">
        <v>17</v>
      </c>
      <c r="C176" s="30" t="s">
        <v>76</v>
      </c>
      <c r="D176" s="35"/>
      <c r="E176" s="35"/>
      <c r="F176" s="35"/>
    </row>
    <row r="177" spans="1:6" ht="25.5">
      <c r="A177" s="30" t="s">
        <v>114</v>
      </c>
      <c r="B177" s="7" t="s">
        <v>115</v>
      </c>
      <c r="C177" s="30" t="s">
        <v>76</v>
      </c>
      <c r="D177" s="35"/>
      <c r="E177" s="35"/>
      <c r="F177" s="35"/>
    </row>
    <row r="178" spans="1:6">
      <c r="A178" s="30"/>
      <c r="B178" s="31" t="s">
        <v>188</v>
      </c>
      <c r="C178" s="30"/>
      <c r="D178" s="34"/>
      <c r="E178" s="35"/>
      <c r="F178" s="35"/>
    </row>
    <row r="179" spans="1:6">
      <c r="A179" s="30" t="s">
        <v>116</v>
      </c>
      <c r="B179" s="32" t="s">
        <v>15</v>
      </c>
      <c r="C179" s="30" t="s">
        <v>76</v>
      </c>
      <c r="D179" s="35"/>
      <c r="E179" s="35"/>
      <c r="F179" s="35"/>
    </row>
    <row r="180" spans="1:6">
      <c r="A180" s="30" t="s">
        <v>117</v>
      </c>
      <c r="B180" s="32" t="s">
        <v>16</v>
      </c>
      <c r="C180" s="30" t="s">
        <v>76</v>
      </c>
      <c r="D180" s="35"/>
      <c r="E180" s="35"/>
      <c r="F180" s="35"/>
    </row>
    <row r="181" spans="1:6" ht="25.5">
      <c r="A181" s="30" t="s">
        <v>118</v>
      </c>
      <c r="B181" s="32" t="s">
        <v>17</v>
      </c>
      <c r="C181" s="30" t="s">
        <v>76</v>
      </c>
      <c r="D181" s="35"/>
      <c r="E181" s="35"/>
      <c r="F181" s="35"/>
    </row>
    <row r="182" spans="1:6">
      <c r="A182" s="30" t="s">
        <v>119</v>
      </c>
      <c r="B182" s="7" t="s">
        <v>162</v>
      </c>
      <c r="C182" s="30" t="s">
        <v>76</v>
      </c>
      <c r="D182" s="35"/>
      <c r="E182" s="35"/>
      <c r="F182" s="35"/>
    </row>
    <row r="183" spans="1:6" ht="25.5">
      <c r="A183" s="30" t="s">
        <v>120</v>
      </c>
      <c r="B183" s="7" t="s">
        <v>325</v>
      </c>
      <c r="C183" s="30" t="s">
        <v>121</v>
      </c>
      <c r="D183" s="35"/>
      <c r="E183" s="35"/>
      <c r="F183" s="35"/>
    </row>
    <row r="184" spans="1:6" ht="229.5" customHeight="1">
      <c r="A184" s="30" t="s">
        <v>122</v>
      </c>
      <c r="B184" s="7" t="s">
        <v>10</v>
      </c>
      <c r="C184" s="30" t="s">
        <v>24</v>
      </c>
      <c r="D184" s="116" t="s">
        <v>321</v>
      </c>
      <c r="E184" s="117"/>
      <c r="F184" s="118"/>
    </row>
    <row r="185" spans="1:6">
      <c r="B185" s="6"/>
    </row>
    <row r="186" spans="1:6">
      <c r="A186" s="113" t="s">
        <v>124</v>
      </c>
      <c r="B186" s="113"/>
      <c r="C186" s="113"/>
      <c r="D186" s="113"/>
      <c r="E186" s="113"/>
      <c r="F186" s="113"/>
    </row>
    <row r="187" spans="1:6">
      <c r="A187" s="58" t="s">
        <v>274</v>
      </c>
      <c r="C187" s="27"/>
    </row>
    <row r="188" spans="1:6">
      <c r="A188" s="58" t="s">
        <v>275</v>
      </c>
    </row>
    <row r="189" spans="1:6">
      <c r="A189" s="58" t="s">
        <v>276</v>
      </c>
    </row>
    <row r="191" spans="1:6">
      <c r="A191" s="56" t="s">
        <v>277</v>
      </c>
    </row>
    <row r="192" spans="1:6" ht="93" customHeight="1">
      <c r="A192" s="112" t="s">
        <v>301</v>
      </c>
      <c r="B192" s="112"/>
      <c r="C192" s="112"/>
      <c r="D192" s="112"/>
      <c r="E192" s="112"/>
      <c r="F192" s="112"/>
    </row>
    <row r="193" spans="1:6" ht="12.75" customHeight="1">
      <c r="A193" s="112" t="s">
        <v>278</v>
      </c>
      <c r="B193" s="112"/>
      <c r="C193" s="112"/>
      <c r="D193" s="112"/>
      <c r="E193" s="112"/>
      <c r="F193" s="112"/>
    </row>
    <row r="194" spans="1:6">
      <c r="A194" s="112"/>
      <c r="B194" s="112"/>
      <c r="C194" s="112"/>
      <c r="D194" s="112"/>
      <c r="E194" s="112"/>
      <c r="F194" s="112"/>
    </row>
    <row r="195" spans="1:6">
      <c r="A195" s="27"/>
    </row>
    <row r="196" spans="1:6">
      <c r="A196" s="27"/>
      <c r="B196" s="26"/>
      <c r="C196" s="27"/>
    </row>
    <row r="197" spans="1:6">
      <c r="A197" s="27"/>
    </row>
    <row r="198" spans="1:6">
      <c r="A198" s="27"/>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I47"/>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5.7109375" style="1" customWidth="1"/>
    <col min="2" max="2" width="44.140625" style="10" customWidth="1"/>
    <col min="3" max="3" width="14.28515625" style="22"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2"/>
      <c r="I1" s="21" t="s">
        <v>60</v>
      </c>
    </row>
    <row r="2" spans="1:9" ht="39.75" customHeight="1">
      <c r="F2" s="22"/>
      <c r="H2" s="121" t="s">
        <v>152</v>
      </c>
      <c r="I2" s="121"/>
    </row>
    <row r="3" spans="1:9">
      <c r="B3" s="54"/>
      <c r="F3" s="22"/>
    </row>
    <row r="4" spans="1:9">
      <c r="A4" s="96" t="s">
        <v>32</v>
      </c>
      <c r="B4" s="122"/>
      <c r="C4" s="122"/>
      <c r="D4" s="122"/>
      <c r="E4" s="122"/>
      <c r="F4" s="122"/>
      <c r="G4" s="122"/>
      <c r="H4" s="122"/>
      <c r="I4" s="122"/>
    </row>
    <row r="5" spans="1:9">
      <c r="A5" s="96" t="str">
        <f>Титульный!$C$13</f>
        <v>Челябинская ТЭЦ-3 (БЛ 3) НВ</v>
      </c>
      <c r="B5" s="122"/>
      <c r="C5" s="122"/>
      <c r="D5" s="122"/>
      <c r="E5" s="122"/>
      <c r="F5" s="122"/>
      <c r="G5" s="122"/>
      <c r="H5" s="122"/>
      <c r="I5" s="122"/>
    </row>
    <row r="7" spans="1:9" s="1" customFormat="1" ht="32.25" customHeight="1">
      <c r="A7" s="123" t="s">
        <v>63</v>
      </c>
      <c r="B7" s="123" t="s">
        <v>6</v>
      </c>
      <c r="C7" s="123" t="s">
        <v>129</v>
      </c>
      <c r="D7" s="123" t="s">
        <v>144</v>
      </c>
      <c r="E7" s="123"/>
      <c r="F7" s="123" t="s">
        <v>126</v>
      </c>
      <c r="G7" s="123"/>
      <c r="H7" s="123" t="s">
        <v>127</v>
      </c>
      <c r="I7" s="123"/>
    </row>
    <row r="8" spans="1:9" s="1" customFormat="1">
      <c r="A8" s="123"/>
      <c r="B8" s="123"/>
      <c r="C8" s="123"/>
      <c r="D8" s="36">
        <f>Титульный!$B$5-2</f>
        <v>2024</v>
      </c>
      <c r="E8" s="37" t="s">
        <v>53</v>
      </c>
      <c r="F8" s="36">
        <f>Титульный!$B$5-1</f>
        <v>2025</v>
      </c>
      <c r="G8" s="37" t="s">
        <v>53</v>
      </c>
      <c r="H8" s="36">
        <f>Титульный!$B$5</f>
        <v>2026</v>
      </c>
      <c r="I8" s="37" t="s">
        <v>53</v>
      </c>
    </row>
    <row r="9" spans="1:9" s="1" customFormat="1">
      <c r="A9" s="123"/>
      <c r="B9" s="123"/>
      <c r="C9" s="123"/>
      <c r="D9" s="48" t="s">
        <v>216</v>
      </c>
      <c r="E9" s="48" t="s">
        <v>217</v>
      </c>
      <c r="F9" s="48" t="s">
        <v>216</v>
      </c>
      <c r="G9" s="48" t="s">
        <v>217</v>
      </c>
      <c r="H9" s="48" t="s">
        <v>216</v>
      </c>
      <c r="I9" s="48" t="s">
        <v>217</v>
      </c>
    </row>
    <row r="10" spans="1:9" s="1" customFormat="1">
      <c r="A10" s="60" t="s">
        <v>292</v>
      </c>
      <c r="B10" s="61"/>
      <c r="C10" s="61"/>
      <c r="D10" s="38"/>
      <c r="E10" s="38"/>
      <c r="F10" s="38"/>
      <c r="G10" s="38"/>
      <c r="H10" s="38"/>
      <c r="I10" s="38"/>
    </row>
    <row r="11" spans="1:9" s="1" customFormat="1" ht="25.5" hidden="1" outlineLevel="1">
      <c r="A11" s="57" t="s">
        <v>155</v>
      </c>
      <c r="B11" s="31" t="s">
        <v>279</v>
      </c>
      <c r="C11" s="30"/>
      <c r="D11" s="38"/>
      <c r="E11" s="38"/>
      <c r="F11" s="38"/>
      <c r="G11" s="38"/>
      <c r="H11" s="38"/>
      <c r="I11" s="38"/>
    </row>
    <row r="12" spans="1:9" s="1" customFormat="1" ht="140.25" hidden="1" outlineLevel="1">
      <c r="A12" s="57"/>
      <c r="B12" s="31" t="s">
        <v>280</v>
      </c>
      <c r="C12" s="57" t="s">
        <v>281</v>
      </c>
      <c r="D12" s="38"/>
      <c r="E12" s="38"/>
      <c r="F12" s="38"/>
      <c r="G12" s="38"/>
      <c r="H12" s="38"/>
      <c r="I12" s="38"/>
    </row>
    <row r="13" spans="1:9" s="1" customFormat="1" ht="153" hidden="1" outlineLevel="1">
      <c r="A13" s="57"/>
      <c r="B13" s="31" t="s">
        <v>282</v>
      </c>
      <c r="C13" s="30" t="s">
        <v>283</v>
      </c>
      <c r="D13" s="38"/>
      <c r="E13" s="38"/>
      <c r="F13" s="38"/>
      <c r="G13" s="38"/>
      <c r="H13" s="38"/>
      <c r="I13" s="38"/>
    </row>
    <row r="14" spans="1:9" s="1" customFormat="1" hidden="1" outlineLevel="1">
      <c r="A14" s="57" t="s">
        <v>157</v>
      </c>
      <c r="B14" s="31" t="s">
        <v>284</v>
      </c>
      <c r="C14" s="30"/>
      <c r="D14" s="38"/>
      <c r="E14" s="38"/>
      <c r="F14" s="38"/>
      <c r="G14" s="38"/>
      <c r="H14" s="38"/>
      <c r="I14" s="38"/>
    </row>
    <row r="15" spans="1:9" s="1" customFormat="1" hidden="1" outlineLevel="1">
      <c r="A15" s="57"/>
      <c r="B15" s="31" t="s">
        <v>285</v>
      </c>
      <c r="C15" s="30"/>
      <c r="D15" s="38"/>
      <c r="E15" s="38"/>
      <c r="F15" s="38"/>
      <c r="G15" s="38"/>
      <c r="H15" s="38"/>
      <c r="I15" s="38"/>
    </row>
    <row r="16" spans="1:9" s="1" customFormat="1" ht="25.5" hidden="1" outlineLevel="1">
      <c r="A16" s="57"/>
      <c r="B16" s="31" t="s">
        <v>286</v>
      </c>
      <c r="C16" s="57" t="s">
        <v>281</v>
      </c>
      <c r="D16" s="38"/>
      <c r="E16" s="38"/>
      <c r="F16" s="38"/>
      <c r="G16" s="38"/>
      <c r="H16" s="38"/>
      <c r="I16" s="38"/>
    </row>
    <row r="17" spans="1:9" s="1" customFormat="1" ht="25.5" hidden="1" outlineLevel="1">
      <c r="A17" s="57"/>
      <c r="B17" s="31" t="s">
        <v>287</v>
      </c>
      <c r="C17" s="30" t="s">
        <v>283</v>
      </c>
      <c r="D17" s="38"/>
      <c r="E17" s="38"/>
      <c r="F17" s="38"/>
      <c r="G17" s="38"/>
      <c r="H17" s="38"/>
      <c r="I17" s="38"/>
    </row>
    <row r="18" spans="1:9" s="1" customFormat="1" hidden="1" outlineLevel="1">
      <c r="A18" s="57"/>
      <c r="B18" s="31" t="s">
        <v>288</v>
      </c>
      <c r="C18" s="30" t="s">
        <v>283</v>
      </c>
      <c r="D18" s="38"/>
      <c r="E18" s="38"/>
      <c r="F18" s="38"/>
      <c r="G18" s="38"/>
      <c r="H18" s="38"/>
      <c r="I18" s="38"/>
    </row>
    <row r="19" spans="1:9" s="1" customFormat="1" collapsed="1">
      <c r="A19" s="59" t="s">
        <v>300</v>
      </c>
      <c r="B19" s="31"/>
      <c r="C19" s="30" t="s">
        <v>283</v>
      </c>
      <c r="D19" s="38"/>
      <c r="E19" s="38"/>
      <c r="F19" s="38"/>
      <c r="G19" s="38"/>
      <c r="H19" s="38"/>
      <c r="I19" s="38"/>
    </row>
    <row r="20" spans="1:9" s="1" customFormat="1">
      <c r="A20" s="59" t="s">
        <v>299</v>
      </c>
      <c r="B20" s="31"/>
      <c r="C20" s="30"/>
      <c r="D20" s="38"/>
      <c r="E20" s="38"/>
      <c r="F20" s="38"/>
      <c r="G20" s="38"/>
      <c r="H20" s="38"/>
      <c r="I20" s="38"/>
    </row>
    <row r="21" spans="1:9" s="1" customFormat="1" ht="25.5" hidden="1" outlineLevel="1">
      <c r="A21" s="57" t="s">
        <v>168</v>
      </c>
      <c r="B21" s="31" t="s">
        <v>289</v>
      </c>
      <c r="C21" s="30" t="s">
        <v>283</v>
      </c>
      <c r="D21" s="38"/>
      <c r="E21" s="38"/>
      <c r="F21" s="38"/>
      <c r="G21" s="38"/>
      <c r="H21" s="38"/>
      <c r="I21" s="38"/>
    </row>
    <row r="22" spans="1:9" s="1" customFormat="1" ht="51" hidden="1" outlineLevel="1">
      <c r="A22" s="57" t="s">
        <v>170</v>
      </c>
      <c r="B22" s="31" t="s">
        <v>290</v>
      </c>
      <c r="C22" s="30" t="s">
        <v>283</v>
      </c>
      <c r="D22" s="38"/>
      <c r="E22" s="38"/>
      <c r="F22" s="38"/>
      <c r="G22" s="38"/>
      <c r="H22" s="38"/>
      <c r="I22" s="38"/>
    </row>
    <row r="23" spans="1:9" s="1" customFormat="1" ht="25.5" hidden="1" outlineLevel="1">
      <c r="A23" s="57" t="s">
        <v>173</v>
      </c>
      <c r="B23" s="31" t="s">
        <v>291</v>
      </c>
      <c r="C23" s="30" t="s">
        <v>283</v>
      </c>
      <c r="D23" s="38"/>
      <c r="E23" s="38"/>
      <c r="F23" s="38"/>
      <c r="G23" s="38"/>
      <c r="H23" s="38"/>
      <c r="I23" s="38"/>
    </row>
    <row r="24" spans="1:9" s="1" customFormat="1" hidden="1" outlineLevel="1">
      <c r="A24" s="57"/>
      <c r="B24" s="31" t="s">
        <v>245</v>
      </c>
      <c r="C24" s="30" t="s">
        <v>283</v>
      </c>
      <c r="D24" s="38"/>
      <c r="E24" s="38"/>
      <c r="F24" s="38"/>
      <c r="G24" s="38"/>
      <c r="H24" s="38"/>
      <c r="I24" s="38"/>
    </row>
    <row r="25" spans="1:9" s="1" customFormat="1" hidden="1" outlineLevel="1">
      <c r="A25" s="57"/>
      <c r="B25" s="31" t="s">
        <v>246</v>
      </c>
      <c r="C25" s="30" t="s">
        <v>283</v>
      </c>
      <c r="D25" s="38"/>
      <c r="E25" s="38"/>
      <c r="F25" s="38"/>
      <c r="G25" s="38"/>
      <c r="H25" s="38"/>
      <c r="I25" s="38"/>
    </row>
    <row r="26" spans="1:9" s="1" customFormat="1" hidden="1" outlineLevel="1">
      <c r="A26" s="57"/>
      <c r="B26" s="31" t="s">
        <v>247</v>
      </c>
      <c r="C26" s="30" t="s">
        <v>283</v>
      </c>
      <c r="D26" s="38"/>
      <c r="E26" s="38"/>
      <c r="F26" s="38"/>
      <c r="G26" s="38"/>
      <c r="H26" s="38"/>
      <c r="I26" s="38"/>
    </row>
    <row r="27" spans="1:9" ht="12.75" customHeight="1" collapsed="1">
      <c r="A27" s="63" t="s">
        <v>293</v>
      </c>
      <c r="B27" s="62"/>
      <c r="C27" s="64"/>
      <c r="D27" s="38"/>
      <c r="E27" s="38"/>
      <c r="F27" s="38"/>
      <c r="G27" s="38"/>
      <c r="H27" s="38"/>
      <c r="I27" s="38"/>
    </row>
    <row r="28" spans="1:9" ht="25.5">
      <c r="A28" s="47" t="s">
        <v>130</v>
      </c>
      <c r="B28" s="31" t="s">
        <v>131</v>
      </c>
      <c r="C28" s="57" t="s">
        <v>296</v>
      </c>
      <c r="D28" s="23">
        <f>'[5]Утв. тарифы на ЭЭ и ЭМ'!$D$10</f>
        <v>902.11</v>
      </c>
      <c r="E28" s="23">
        <f>'[5]Утв. тарифы на ЭЭ и ЭМ'!$E$10</f>
        <v>995.93</v>
      </c>
      <c r="F28" s="23">
        <f>'[6]Утв. тарифы на ЭЭ и ЭМ'!$D$10</f>
        <v>995.93</v>
      </c>
      <c r="G28" s="23">
        <f>'[6]Утв. тарифы на ЭЭ и ЭМ'!$E$10</f>
        <v>1248.5899999999999</v>
      </c>
      <c r="H28" s="119">
        <f>'[16]0.1'!$L$20</f>
        <v>1383.3108370615944</v>
      </c>
      <c r="I28" s="120"/>
    </row>
    <row r="29" spans="1:9" ht="25.5">
      <c r="A29" s="47"/>
      <c r="B29" s="39" t="s">
        <v>326</v>
      </c>
      <c r="C29" s="57" t="s">
        <v>296</v>
      </c>
      <c r="D29" s="38"/>
      <c r="E29" s="38"/>
      <c r="F29" s="23">
        <f>'[16]2.2'!$G$170</f>
        <v>994.13797257595286</v>
      </c>
      <c r="G29" s="23">
        <f>'[16]2.1'!$G$170</f>
        <v>1246.5300811078687</v>
      </c>
      <c r="H29" s="119">
        <f>'[16]2'!$G$170</f>
        <v>1381.0190510615944</v>
      </c>
      <c r="I29" s="120"/>
    </row>
    <row r="30" spans="1:9" ht="25.5">
      <c r="A30" s="47" t="s">
        <v>132</v>
      </c>
      <c r="B30" s="31" t="s">
        <v>133</v>
      </c>
      <c r="C30" s="57" t="s">
        <v>297</v>
      </c>
      <c r="D30" s="23">
        <f>'[5]Утв. тарифы на ЭЭ и ЭМ'!$F$10</f>
        <v>165536.42000000001</v>
      </c>
      <c r="E30" s="23">
        <f>'[5]Утв. тарифы на ЭЭ и ЭМ'!$G$10</f>
        <v>176130.75</v>
      </c>
      <c r="F30" s="23">
        <f>'[6]Утв. тарифы на ЭЭ и ЭМ'!$F$10</f>
        <v>176130.75</v>
      </c>
      <c r="G30" s="23">
        <f>'[6]Утв. тарифы на ЭЭ и ЭМ'!$G$10</f>
        <v>185113.42</v>
      </c>
      <c r="H30" s="128">
        <f>'[16]0.1'!$L$21</f>
        <v>193628.63739268773</v>
      </c>
      <c r="I30" s="129"/>
    </row>
    <row r="31" spans="1:9" ht="27.75" customHeight="1">
      <c r="A31" s="47" t="s">
        <v>134</v>
      </c>
      <c r="B31" s="31" t="s">
        <v>33</v>
      </c>
      <c r="C31" s="30" t="s">
        <v>294</v>
      </c>
      <c r="D31" s="38"/>
      <c r="E31" s="38"/>
      <c r="F31" s="38"/>
      <c r="G31" s="38"/>
      <c r="H31" s="38"/>
      <c r="I31" s="38"/>
    </row>
    <row r="32" spans="1:9" ht="26.25" customHeight="1">
      <c r="A32" s="47" t="s">
        <v>135</v>
      </c>
      <c r="B32" s="40" t="s">
        <v>34</v>
      </c>
      <c r="C32" s="30" t="s">
        <v>294</v>
      </c>
      <c r="D32" s="23">
        <f>'ЧТЭЦ-1 НМ_П5'!D32</f>
        <v>1001.73</v>
      </c>
      <c r="E32" s="23">
        <f>'ЧТЭЦ-1 НМ_П5'!E32</f>
        <v>1162.6400000000001</v>
      </c>
      <c r="F32" s="23">
        <f>'ЧТЭЦ-1 НМ_П5'!F32</f>
        <v>1162.6400000000001</v>
      </c>
      <c r="G32" s="23">
        <f>'ЧТЭЦ-1 НМ_П5'!G32</f>
        <v>1415.57</v>
      </c>
      <c r="H32" s="119">
        <f>'ЧТЭЦ-1 НМ_П5'!H32</f>
        <v>1515.3142333881635</v>
      </c>
      <c r="I32" s="120">
        <f>'ЧТЭЦ-1 НМ_П5'!I32</f>
        <v>0</v>
      </c>
    </row>
    <row r="33" spans="1:9" ht="12.75" customHeight="1">
      <c r="A33" s="47" t="s">
        <v>136</v>
      </c>
      <c r="B33" s="40" t="s">
        <v>35</v>
      </c>
      <c r="C33" s="30" t="s">
        <v>294</v>
      </c>
      <c r="D33" s="38"/>
      <c r="E33" s="38"/>
      <c r="F33" s="38"/>
      <c r="G33" s="38"/>
      <c r="H33" s="38"/>
      <c r="I33" s="38"/>
    </row>
    <row r="34" spans="1:9" ht="12.75" customHeight="1">
      <c r="A34" s="47"/>
      <c r="B34" s="32" t="s">
        <v>36</v>
      </c>
      <c r="C34" s="30" t="s">
        <v>294</v>
      </c>
      <c r="D34" s="38"/>
      <c r="E34" s="38"/>
      <c r="F34" s="38"/>
      <c r="G34" s="38"/>
      <c r="H34" s="38"/>
      <c r="I34" s="38"/>
    </row>
    <row r="35" spans="1:9" ht="12.75" customHeight="1">
      <c r="A35" s="47"/>
      <c r="B35" s="32" t="s">
        <v>37</v>
      </c>
      <c r="C35" s="30" t="s">
        <v>294</v>
      </c>
      <c r="D35" s="38"/>
      <c r="E35" s="38"/>
      <c r="F35" s="38"/>
      <c r="G35" s="38"/>
      <c r="H35" s="38"/>
      <c r="I35" s="38"/>
    </row>
    <row r="36" spans="1:9" ht="12.75" customHeight="1">
      <c r="A36" s="47"/>
      <c r="B36" s="32" t="s">
        <v>38</v>
      </c>
      <c r="C36" s="30" t="s">
        <v>294</v>
      </c>
      <c r="D36" s="38"/>
      <c r="E36" s="38"/>
      <c r="F36" s="38"/>
      <c r="G36" s="38"/>
      <c r="H36" s="38"/>
      <c r="I36" s="38"/>
    </row>
    <row r="37" spans="1:9" ht="12.75" customHeight="1">
      <c r="A37" s="47"/>
      <c r="B37" s="32" t="s">
        <v>39</v>
      </c>
      <c r="C37" s="30" t="s">
        <v>294</v>
      </c>
      <c r="D37" s="38"/>
      <c r="E37" s="38"/>
      <c r="F37" s="38"/>
      <c r="G37" s="38"/>
      <c r="H37" s="38"/>
      <c r="I37" s="38"/>
    </row>
    <row r="38" spans="1:9" ht="12.75" customHeight="1">
      <c r="A38" s="47" t="s">
        <v>137</v>
      </c>
      <c r="B38" s="40" t="s">
        <v>40</v>
      </c>
      <c r="C38" s="30" t="s">
        <v>294</v>
      </c>
      <c r="D38" s="38"/>
      <c r="E38" s="38"/>
      <c r="F38" s="38"/>
      <c r="G38" s="38"/>
      <c r="H38" s="38"/>
      <c r="I38" s="38"/>
    </row>
    <row r="39" spans="1:9" ht="12.75" customHeight="1">
      <c r="A39" s="47" t="s">
        <v>138</v>
      </c>
      <c r="B39" s="31" t="s">
        <v>41</v>
      </c>
      <c r="C39" s="30" t="s">
        <v>24</v>
      </c>
      <c r="D39" s="38"/>
      <c r="E39" s="38"/>
      <c r="F39" s="38"/>
      <c r="G39" s="38"/>
      <c r="H39" s="38"/>
      <c r="I39" s="38"/>
    </row>
    <row r="40" spans="1:9" ht="25.5" customHeight="1">
      <c r="A40" s="47" t="s">
        <v>139</v>
      </c>
      <c r="B40" s="32" t="s">
        <v>42</v>
      </c>
      <c r="C40" s="47" t="s">
        <v>295</v>
      </c>
      <c r="D40" s="38"/>
      <c r="E40" s="38"/>
      <c r="F40" s="38"/>
      <c r="G40" s="38"/>
      <c r="H40" s="38"/>
      <c r="I40" s="38"/>
    </row>
    <row r="41" spans="1:9" ht="12.75" customHeight="1">
      <c r="A41" s="47" t="s">
        <v>140</v>
      </c>
      <c r="B41" s="40" t="s">
        <v>43</v>
      </c>
      <c r="C41" s="30" t="s">
        <v>294</v>
      </c>
      <c r="D41" s="38"/>
      <c r="E41" s="38"/>
      <c r="F41" s="38"/>
      <c r="G41" s="38"/>
      <c r="H41" s="38"/>
      <c r="I41" s="38"/>
    </row>
    <row r="42" spans="1:9" ht="25.5">
      <c r="A42" s="47" t="s">
        <v>141</v>
      </c>
      <c r="B42" s="31" t="s">
        <v>44</v>
      </c>
      <c r="C42" s="57" t="s">
        <v>298</v>
      </c>
      <c r="D42" s="38"/>
      <c r="E42" s="38"/>
      <c r="F42" s="38"/>
      <c r="G42" s="38"/>
      <c r="H42" s="38"/>
      <c r="I42" s="38"/>
    </row>
    <row r="43" spans="1:9" ht="25.5">
      <c r="A43" s="47"/>
      <c r="B43" s="32" t="s">
        <v>45</v>
      </c>
      <c r="C43" s="57" t="s">
        <v>298</v>
      </c>
      <c r="D43" s="23">
        <f>'ЧТЭЦ-1 НМ_П5'!D43</f>
        <v>34.76</v>
      </c>
      <c r="E43" s="23">
        <f>'ЧТЭЦ-1 НМ_П5'!E43</f>
        <v>68.069999999999993</v>
      </c>
      <c r="F43" s="23">
        <f>'ЧТЭЦ-1 НМ_П5'!F43</f>
        <v>49.5</v>
      </c>
      <c r="G43" s="23">
        <f>'ЧТЭЦ-1 НМ_П5'!G43</f>
        <v>49.5</v>
      </c>
      <c r="H43" s="119">
        <f>'ЧТЭЦ-1 НМ_П5'!H43</f>
        <v>55.976601896918794</v>
      </c>
      <c r="I43" s="127">
        <f>'ЧТЭЦ-1 НМ_П5'!I43</f>
        <v>0</v>
      </c>
    </row>
    <row r="44" spans="1:9" ht="25.5">
      <c r="A44" s="47"/>
      <c r="B44" s="32" t="s">
        <v>46</v>
      </c>
      <c r="C44" s="57" t="s">
        <v>298</v>
      </c>
      <c r="D44" s="38"/>
      <c r="E44" s="38"/>
      <c r="F44" s="38"/>
      <c r="G44" s="38"/>
      <c r="H44" s="38"/>
      <c r="I44" s="38"/>
    </row>
    <row r="45" spans="1:9">
      <c r="A45" s="6"/>
      <c r="B45" s="27"/>
      <c r="C45" s="26"/>
      <c r="D45" s="27"/>
      <c r="E45" s="27"/>
      <c r="F45" s="27"/>
      <c r="G45" s="27"/>
      <c r="H45" s="27"/>
      <c r="I45" s="27"/>
    </row>
    <row r="46" spans="1:9">
      <c r="A46" s="113" t="s">
        <v>142</v>
      </c>
      <c r="B46" s="113"/>
      <c r="C46" s="113"/>
      <c r="D46" s="113"/>
      <c r="E46" s="113"/>
      <c r="F46" s="113"/>
      <c r="G46" s="113"/>
      <c r="H46" s="113"/>
      <c r="I46" s="113"/>
    </row>
    <row r="47" spans="1:9">
      <c r="A47" s="113" t="s">
        <v>143</v>
      </c>
      <c r="B47" s="113"/>
      <c r="C47" s="113"/>
      <c r="D47" s="113"/>
      <c r="E47" s="113"/>
      <c r="F47" s="113"/>
      <c r="G47" s="113"/>
      <c r="H47" s="113"/>
      <c r="I47" s="113"/>
    </row>
  </sheetData>
  <mergeCells count="16">
    <mergeCell ref="A46:I46"/>
    <mergeCell ref="A47:I47"/>
    <mergeCell ref="H28:I28"/>
    <mergeCell ref="H29:I29"/>
    <mergeCell ref="H43:I43"/>
    <mergeCell ref="F7:G7"/>
    <mergeCell ref="H7:I7"/>
    <mergeCell ref="H30:I30"/>
    <mergeCell ref="H2:I2"/>
    <mergeCell ref="A4:I4"/>
    <mergeCell ref="A5:I5"/>
    <mergeCell ref="A7:A9"/>
    <mergeCell ref="B7:B9"/>
    <mergeCell ref="C7:C9"/>
    <mergeCell ref="D7:E7"/>
    <mergeCell ref="H32:I32"/>
  </mergeCells>
  <pageMargins left="0.70866141732283472" right="0.70866141732283472" top="0.74803149606299213" bottom="0.74803149606299213" header="0.31496062992125984" footer="0.31496062992125984"/>
  <pageSetup paperSize="9"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L198"/>
  <sheetViews>
    <sheetView zoomScaleNormal="100" workbookViewId="0">
      <pane xSplit="3" ySplit="9" topLeftCell="D185" activePane="bottomRight" state="frozen"/>
      <selection sqref="A1:C1"/>
      <selection pane="topRight" sqref="A1:C1"/>
      <selection pane="bottomLeft" sqref="A1:C1"/>
      <selection pane="bottomRight" sqref="A1:C1"/>
    </sheetView>
  </sheetViews>
  <sheetFormatPr defaultRowHeight="12.75" outlineLevelRow="1"/>
  <cols>
    <col min="1" max="1" width="6.7109375" style="26" customWidth="1"/>
    <col min="2" max="2" width="56.42578125" style="27" customWidth="1"/>
    <col min="3" max="3" width="12.7109375" style="26" customWidth="1"/>
    <col min="4" max="6" width="23.5703125" style="27" customWidth="1"/>
    <col min="7" max="7" width="11.7109375" style="27" bestFit="1" customWidth="1"/>
    <col min="8" max="12" width="14.42578125" style="27" customWidth="1"/>
    <col min="13" max="251" width="9.140625" style="27"/>
    <col min="252" max="252" width="6.7109375" style="27" customWidth="1"/>
    <col min="253" max="257" width="9.140625" style="27"/>
    <col min="258" max="258" width="12.42578125" style="27" bestFit="1" customWidth="1"/>
    <col min="259" max="261" width="20.7109375" style="27" customWidth="1"/>
    <col min="262" max="262" width="9.85546875" style="27" customWidth="1"/>
    <col min="263" max="507" width="9.140625" style="27"/>
    <col min="508" max="508" width="6.7109375" style="27" customWidth="1"/>
    <col min="509" max="513" width="9.140625" style="27"/>
    <col min="514" max="514" width="12.42578125" style="27" bestFit="1" customWidth="1"/>
    <col min="515" max="517" width="20.7109375" style="27" customWidth="1"/>
    <col min="518" max="518" width="9.85546875" style="27" customWidth="1"/>
    <col min="519" max="763" width="9.140625" style="27"/>
    <col min="764" max="764" width="6.7109375" style="27" customWidth="1"/>
    <col min="765" max="769" width="9.140625" style="27"/>
    <col min="770" max="770" width="12.42578125" style="27" bestFit="1" customWidth="1"/>
    <col min="771" max="773" width="20.7109375" style="27" customWidth="1"/>
    <col min="774" max="774" width="9.85546875" style="27" customWidth="1"/>
    <col min="775" max="1019" width="9.140625" style="27"/>
    <col min="1020" max="1020" width="6.7109375" style="27" customWidth="1"/>
    <col min="1021" max="1025" width="9.140625" style="27"/>
    <col min="1026" max="1026" width="12.42578125" style="27" bestFit="1" customWidth="1"/>
    <col min="1027" max="1029" width="20.7109375" style="27" customWidth="1"/>
    <col min="1030" max="1030" width="9.85546875" style="27" customWidth="1"/>
    <col min="1031" max="1275" width="9.140625" style="27"/>
    <col min="1276" max="1276" width="6.7109375" style="27" customWidth="1"/>
    <col min="1277" max="1281" width="9.140625" style="27"/>
    <col min="1282" max="1282" width="12.42578125" style="27" bestFit="1" customWidth="1"/>
    <col min="1283" max="1285" width="20.7109375" style="27" customWidth="1"/>
    <col min="1286" max="1286" width="9.85546875" style="27" customWidth="1"/>
    <col min="1287" max="1531" width="9.140625" style="27"/>
    <col min="1532" max="1532" width="6.7109375" style="27" customWidth="1"/>
    <col min="1533" max="1537" width="9.140625" style="27"/>
    <col min="1538" max="1538" width="12.42578125" style="27" bestFit="1" customWidth="1"/>
    <col min="1539" max="1541" width="20.7109375" style="27" customWidth="1"/>
    <col min="1542" max="1542" width="9.85546875" style="27" customWidth="1"/>
    <col min="1543" max="1787" width="9.140625" style="27"/>
    <col min="1788" max="1788" width="6.7109375" style="27" customWidth="1"/>
    <col min="1789" max="1793" width="9.140625" style="27"/>
    <col min="1794" max="1794" width="12.42578125" style="27" bestFit="1" customWidth="1"/>
    <col min="1795" max="1797" width="20.7109375" style="27" customWidth="1"/>
    <col min="1798" max="1798" width="9.85546875" style="27" customWidth="1"/>
    <col min="1799" max="2043" width="9.140625" style="27"/>
    <col min="2044" max="2044" width="6.7109375" style="27" customWidth="1"/>
    <col min="2045" max="2049" width="9.140625" style="27"/>
    <col min="2050" max="2050" width="12.42578125" style="27" bestFit="1" customWidth="1"/>
    <col min="2051" max="2053" width="20.7109375" style="27" customWidth="1"/>
    <col min="2054" max="2054" width="9.85546875" style="27" customWidth="1"/>
    <col min="2055" max="2299" width="9.140625" style="27"/>
    <col min="2300" max="2300" width="6.7109375" style="27" customWidth="1"/>
    <col min="2301" max="2305" width="9.140625" style="27"/>
    <col min="2306" max="2306" width="12.42578125" style="27" bestFit="1" customWidth="1"/>
    <col min="2307" max="2309" width="20.7109375" style="27" customWidth="1"/>
    <col min="2310" max="2310" width="9.85546875" style="27" customWidth="1"/>
    <col min="2311" max="2555" width="9.140625" style="27"/>
    <col min="2556" max="2556" width="6.7109375" style="27" customWidth="1"/>
    <col min="2557" max="2561" width="9.140625" style="27"/>
    <col min="2562" max="2562" width="12.42578125" style="27" bestFit="1" customWidth="1"/>
    <col min="2563" max="2565" width="20.7109375" style="27" customWidth="1"/>
    <col min="2566" max="2566" width="9.85546875" style="27" customWidth="1"/>
    <col min="2567" max="2811" width="9.140625" style="27"/>
    <col min="2812" max="2812" width="6.7109375" style="27" customWidth="1"/>
    <col min="2813" max="2817" width="9.140625" style="27"/>
    <col min="2818" max="2818" width="12.42578125" style="27" bestFit="1" customWidth="1"/>
    <col min="2819" max="2821" width="20.7109375" style="27" customWidth="1"/>
    <col min="2822" max="2822" width="9.85546875" style="27" customWidth="1"/>
    <col min="2823" max="3067" width="9.140625" style="27"/>
    <col min="3068" max="3068" width="6.7109375" style="27" customWidth="1"/>
    <col min="3069" max="3073" width="9.140625" style="27"/>
    <col min="3074" max="3074" width="12.42578125" style="27" bestFit="1" customWidth="1"/>
    <col min="3075" max="3077" width="20.7109375" style="27" customWidth="1"/>
    <col min="3078" max="3078" width="9.85546875" style="27" customWidth="1"/>
    <col min="3079" max="3323" width="9.140625" style="27"/>
    <col min="3324" max="3324" width="6.7109375" style="27" customWidth="1"/>
    <col min="3325" max="3329" width="9.140625" style="27"/>
    <col min="3330" max="3330" width="12.42578125" style="27" bestFit="1" customWidth="1"/>
    <col min="3331" max="3333" width="20.7109375" style="27" customWidth="1"/>
    <col min="3334" max="3334" width="9.85546875" style="27" customWidth="1"/>
    <col min="3335" max="3579" width="9.140625" style="27"/>
    <col min="3580" max="3580" width="6.7109375" style="27" customWidth="1"/>
    <col min="3581" max="3585" width="9.140625" style="27"/>
    <col min="3586" max="3586" width="12.42578125" style="27" bestFit="1" customWidth="1"/>
    <col min="3587" max="3589" width="20.7109375" style="27" customWidth="1"/>
    <col min="3590" max="3590" width="9.85546875" style="27" customWidth="1"/>
    <col min="3591" max="3835" width="9.140625" style="27"/>
    <col min="3836" max="3836" width="6.7109375" style="27" customWidth="1"/>
    <col min="3837" max="3841" width="9.140625" style="27"/>
    <col min="3842" max="3842" width="12.42578125" style="27" bestFit="1" customWidth="1"/>
    <col min="3843" max="3845" width="20.7109375" style="27" customWidth="1"/>
    <col min="3846" max="3846" width="9.85546875" style="27" customWidth="1"/>
    <col min="3847" max="4091" width="9.140625" style="27"/>
    <col min="4092" max="4092" width="6.7109375" style="27" customWidth="1"/>
    <col min="4093" max="4097" width="9.140625" style="27"/>
    <col min="4098" max="4098" width="12.42578125" style="27" bestFit="1" customWidth="1"/>
    <col min="4099" max="4101" width="20.7109375" style="27" customWidth="1"/>
    <col min="4102" max="4102" width="9.85546875" style="27" customWidth="1"/>
    <col min="4103" max="4347" width="9.140625" style="27"/>
    <col min="4348" max="4348" width="6.7109375" style="27" customWidth="1"/>
    <col min="4349" max="4353" width="9.140625" style="27"/>
    <col min="4354" max="4354" width="12.42578125" style="27" bestFit="1" customWidth="1"/>
    <col min="4355" max="4357" width="20.7109375" style="27" customWidth="1"/>
    <col min="4358" max="4358" width="9.85546875" style="27" customWidth="1"/>
    <col min="4359" max="4603" width="9.140625" style="27"/>
    <col min="4604" max="4604" width="6.7109375" style="27" customWidth="1"/>
    <col min="4605" max="4609" width="9.140625" style="27"/>
    <col min="4610" max="4610" width="12.42578125" style="27" bestFit="1" customWidth="1"/>
    <col min="4611" max="4613" width="20.7109375" style="27" customWidth="1"/>
    <col min="4614" max="4614" width="9.85546875" style="27" customWidth="1"/>
    <col min="4615" max="4859" width="9.140625" style="27"/>
    <col min="4860" max="4860" width="6.7109375" style="27" customWidth="1"/>
    <col min="4861" max="4865" width="9.140625" style="27"/>
    <col min="4866" max="4866" width="12.42578125" style="27" bestFit="1" customWidth="1"/>
    <col min="4867" max="4869" width="20.7109375" style="27" customWidth="1"/>
    <col min="4870" max="4870" width="9.85546875" style="27" customWidth="1"/>
    <col min="4871" max="5115" width="9.140625" style="27"/>
    <col min="5116" max="5116" width="6.7109375" style="27" customWidth="1"/>
    <col min="5117" max="5121" width="9.140625" style="27"/>
    <col min="5122" max="5122" width="12.42578125" style="27" bestFit="1" customWidth="1"/>
    <col min="5123" max="5125" width="20.7109375" style="27" customWidth="1"/>
    <col min="5126" max="5126" width="9.85546875" style="27" customWidth="1"/>
    <col min="5127" max="5371" width="9.140625" style="27"/>
    <col min="5372" max="5372" width="6.7109375" style="27" customWidth="1"/>
    <col min="5373" max="5377" width="9.140625" style="27"/>
    <col min="5378" max="5378" width="12.42578125" style="27" bestFit="1" customWidth="1"/>
    <col min="5379" max="5381" width="20.7109375" style="27" customWidth="1"/>
    <col min="5382" max="5382" width="9.85546875" style="27" customWidth="1"/>
    <col min="5383" max="5627" width="9.140625" style="27"/>
    <col min="5628" max="5628" width="6.7109375" style="27" customWidth="1"/>
    <col min="5629" max="5633" width="9.140625" style="27"/>
    <col min="5634" max="5634" width="12.42578125" style="27" bestFit="1" customWidth="1"/>
    <col min="5635" max="5637" width="20.7109375" style="27" customWidth="1"/>
    <col min="5638" max="5638" width="9.85546875" style="27" customWidth="1"/>
    <col min="5639" max="5883" width="9.140625" style="27"/>
    <col min="5884" max="5884" width="6.7109375" style="27" customWidth="1"/>
    <col min="5885" max="5889" width="9.140625" style="27"/>
    <col min="5890" max="5890" width="12.42578125" style="27" bestFit="1" customWidth="1"/>
    <col min="5891" max="5893" width="20.7109375" style="27" customWidth="1"/>
    <col min="5894" max="5894" width="9.85546875" style="27" customWidth="1"/>
    <col min="5895" max="6139" width="9.140625" style="27"/>
    <col min="6140" max="6140" width="6.7109375" style="27" customWidth="1"/>
    <col min="6141" max="6145" width="9.140625" style="27"/>
    <col min="6146" max="6146" width="12.42578125" style="27" bestFit="1" customWidth="1"/>
    <col min="6147" max="6149" width="20.7109375" style="27" customWidth="1"/>
    <col min="6150" max="6150" width="9.85546875" style="27" customWidth="1"/>
    <col min="6151" max="6395" width="9.140625" style="27"/>
    <col min="6396" max="6396" width="6.7109375" style="27" customWidth="1"/>
    <col min="6397" max="6401" width="9.140625" style="27"/>
    <col min="6402" max="6402" width="12.42578125" style="27" bestFit="1" customWidth="1"/>
    <col min="6403" max="6405" width="20.7109375" style="27" customWidth="1"/>
    <col min="6406" max="6406" width="9.85546875" style="27" customWidth="1"/>
    <col min="6407" max="6651" width="9.140625" style="27"/>
    <col min="6652" max="6652" width="6.7109375" style="27" customWidth="1"/>
    <col min="6653" max="6657" width="9.140625" style="27"/>
    <col min="6658" max="6658" width="12.42578125" style="27" bestFit="1" customWidth="1"/>
    <col min="6659" max="6661" width="20.7109375" style="27" customWidth="1"/>
    <col min="6662" max="6662" width="9.85546875" style="27" customWidth="1"/>
    <col min="6663" max="6907" width="9.140625" style="27"/>
    <col min="6908" max="6908" width="6.7109375" style="27" customWidth="1"/>
    <col min="6909" max="6913" width="9.140625" style="27"/>
    <col min="6914" max="6914" width="12.42578125" style="27" bestFit="1" customWidth="1"/>
    <col min="6915" max="6917" width="20.7109375" style="27" customWidth="1"/>
    <col min="6918" max="6918" width="9.85546875" style="27" customWidth="1"/>
    <col min="6919" max="7163" width="9.140625" style="27"/>
    <col min="7164" max="7164" width="6.7109375" style="27" customWidth="1"/>
    <col min="7165" max="7169" width="9.140625" style="27"/>
    <col min="7170" max="7170" width="12.42578125" style="27" bestFit="1" customWidth="1"/>
    <col min="7171" max="7173" width="20.7109375" style="27" customWidth="1"/>
    <col min="7174" max="7174" width="9.85546875" style="27" customWidth="1"/>
    <col min="7175" max="7419" width="9.140625" style="27"/>
    <col min="7420" max="7420" width="6.7109375" style="27" customWidth="1"/>
    <col min="7421" max="7425" width="9.140625" style="27"/>
    <col min="7426" max="7426" width="12.42578125" style="27" bestFit="1" customWidth="1"/>
    <col min="7427" max="7429" width="20.7109375" style="27" customWidth="1"/>
    <col min="7430" max="7430" width="9.85546875" style="27" customWidth="1"/>
    <col min="7431" max="7675" width="9.140625" style="27"/>
    <col min="7676" max="7676" width="6.7109375" style="27" customWidth="1"/>
    <col min="7677" max="7681" width="9.140625" style="27"/>
    <col min="7682" max="7682" width="12.42578125" style="27" bestFit="1" customWidth="1"/>
    <col min="7683" max="7685" width="20.7109375" style="27" customWidth="1"/>
    <col min="7686" max="7686" width="9.85546875" style="27" customWidth="1"/>
    <col min="7687" max="7931" width="9.140625" style="27"/>
    <col min="7932" max="7932" width="6.7109375" style="27" customWidth="1"/>
    <col min="7933" max="7937" width="9.140625" style="27"/>
    <col min="7938" max="7938" width="12.42578125" style="27" bestFit="1" customWidth="1"/>
    <col min="7939" max="7941" width="20.7109375" style="27" customWidth="1"/>
    <col min="7942" max="7942" width="9.85546875" style="27" customWidth="1"/>
    <col min="7943" max="8187" width="9.140625" style="27"/>
    <col min="8188" max="8188" width="6.7109375" style="27" customWidth="1"/>
    <col min="8189" max="8193" width="9.140625" style="27"/>
    <col min="8194" max="8194" width="12.42578125" style="27" bestFit="1" customWidth="1"/>
    <col min="8195" max="8197" width="20.7109375" style="27" customWidth="1"/>
    <col min="8198" max="8198" width="9.85546875" style="27" customWidth="1"/>
    <col min="8199" max="8443" width="9.140625" style="27"/>
    <col min="8444" max="8444" width="6.7109375" style="27" customWidth="1"/>
    <col min="8445" max="8449" width="9.140625" style="27"/>
    <col min="8450" max="8450" width="12.42578125" style="27" bestFit="1" customWidth="1"/>
    <col min="8451" max="8453" width="20.7109375" style="27" customWidth="1"/>
    <col min="8454" max="8454" width="9.85546875" style="27" customWidth="1"/>
    <col min="8455" max="8699" width="9.140625" style="27"/>
    <col min="8700" max="8700" width="6.7109375" style="27" customWidth="1"/>
    <col min="8701" max="8705" width="9.140625" style="27"/>
    <col min="8706" max="8706" width="12.42578125" style="27" bestFit="1" customWidth="1"/>
    <col min="8707" max="8709" width="20.7109375" style="27" customWidth="1"/>
    <col min="8710" max="8710" width="9.85546875" style="27" customWidth="1"/>
    <col min="8711" max="8955" width="9.140625" style="27"/>
    <col min="8956" max="8956" width="6.7109375" style="27" customWidth="1"/>
    <col min="8957" max="8961" width="9.140625" style="27"/>
    <col min="8962" max="8962" width="12.42578125" style="27" bestFit="1" customWidth="1"/>
    <col min="8963" max="8965" width="20.7109375" style="27" customWidth="1"/>
    <col min="8966" max="8966" width="9.85546875" style="27" customWidth="1"/>
    <col min="8967" max="9211" width="9.140625" style="27"/>
    <col min="9212" max="9212" width="6.7109375" style="27" customWidth="1"/>
    <col min="9213" max="9217" width="9.140625" style="27"/>
    <col min="9218" max="9218" width="12.42578125" style="27" bestFit="1" customWidth="1"/>
    <col min="9219" max="9221" width="20.7109375" style="27" customWidth="1"/>
    <col min="9222" max="9222" width="9.85546875" style="27" customWidth="1"/>
    <col min="9223" max="9467" width="9.140625" style="27"/>
    <col min="9468" max="9468" width="6.7109375" style="27" customWidth="1"/>
    <col min="9469" max="9473" width="9.140625" style="27"/>
    <col min="9474" max="9474" width="12.42578125" style="27" bestFit="1" customWidth="1"/>
    <col min="9475" max="9477" width="20.7109375" style="27" customWidth="1"/>
    <col min="9478" max="9478" width="9.85546875" style="27" customWidth="1"/>
    <col min="9479" max="9723" width="9.140625" style="27"/>
    <col min="9724" max="9724" width="6.7109375" style="27" customWidth="1"/>
    <col min="9725" max="9729" width="9.140625" style="27"/>
    <col min="9730" max="9730" width="12.42578125" style="27" bestFit="1" customWidth="1"/>
    <col min="9731" max="9733" width="20.7109375" style="27" customWidth="1"/>
    <col min="9734" max="9734" width="9.85546875" style="27" customWidth="1"/>
    <col min="9735" max="9979" width="9.140625" style="27"/>
    <col min="9980" max="9980" width="6.7109375" style="27" customWidth="1"/>
    <col min="9981" max="9985" width="9.140625" style="27"/>
    <col min="9986" max="9986" width="12.42578125" style="27" bestFit="1" customWidth="1"/>
    <col min="9987" max="9989" width="20.7109375" style="27" customWidth="1"/>
    <col min="9990" max="9990" width="9.85546875" style="27" customWidth="1"/>
    <col min="9991" max="10235" width="9.140625" style="27"/>
    <col min="10236" max="10236" width="6.7109375" style="27" customWidth="1"/>
    <col min="10237" max="10241" width="9.140625" style="27"/>
    <col min="10242" max="10242" width="12.42578125" style="27" bestFit="1" customWidth="1"/>
    <col min="10243" max="10245" width="20.7109375" style="27" customWidth="1"/>
    <col min="10246" max="10246" width="9.85546875" style="27" customWidth="1"/>
    <col min="10247" max="10491" width="9.140625" style="27"/>
    <col min="10492" max="10492" width="6.7109375" style="27" customWidth="1"/>
    <col min="10493" max="10497" width="9.140625" style="27"/>
    <col min="10498" max="10498" width="12.42578125" style="27" bestFit="1" customWidth="1"/>
    <col min="10499" max="10501" width="20.7109375" style="27" customWidth="1"/>
    <col min="10502" max="10502" width="9.85546875" style="27" customWidth="1"/>
    <col min="10503" max="10747" width="9.140625" style="27"/>
    <col min="10748" max="10748" width="6.7109375" style="27" customWidth="1"/>
    <col min="10749" max="10753" width="9.140625" style="27"/>
    <col min="10754" max="10754" width="12.42578125" style="27" bestFit="1" customWidth="1"/>
    <col min="10755" max="10757" width="20.7109375" style="27" customWidth="1"/>
    <col min="10758" max="10758" width="9.85546875" style="27" customWidth="1"/>
    <col min="10759" max="11003" width="9.140625" style="27"/>
    <col min="11004" max="11004" width="6.7109375" style="27" customWidth="1"/>
    <col min="11005" max="11009" width="9.140625" style="27"/>
    <col min="11010" max="11010" width="12.42578125" style="27" bestFit="1" customWidth="1"/>
    <col min="11011" max="11013" width="20.7109375" style="27" customWidth="1"/>
    <col min="11014" max="11014" width="9.85546875" style="27" customWidth="1"/>
    <col min="11015" max="11259" width="9.140625" style="27"/>
    <col min="11260" max="11260" width="6.7109375" style="27" customWidth="1"/>
    <col min="11261" max="11265" width="9.140625" style="27"/>
    <col min="11266" max="11266" width="12.42578125" style="27" bestFit="1" customWidth="1"/>
    <col min="11267" max="11269" width="20.7109375" style="27" customWidth="1"/>
    <col min="11270" max="11270" width="9.85546875" style="27" customWidth="1"/>
    <col min="11271" max="11515" width="9.140625" style="27"/>
    <col min="11516" max="11516" width="6.7109375" style="27" customWidth="1"/>
    <col min="11517" max="11521" width="9.140625" style="27"/>
    <col min="11522" max="11522" width="12.42578125" style="27" bestFit="1" customWidth="1"/>
    <col min="11523" max="11525" width="20.7109375" style="27" customWidth="1"/>
    <col min="11526" max="11526" width="9.85546875" style="27" customWidth="1"/>
    <col min="11527" max="11771" width="9.140625" style="27"/>
    <col min="11772" max="11772" width="6.7109375" style="27" customWidth="1"/>
    <col min="11773" max="11777" width="9.140625" style="27"/>
    <col min="11778" max="11778" width="12.42578125" style="27" bestFit="1" customWidth="1"/>
    <col min="11779" max="11781" width="20.7109375" style="27" customWidth="1"/>
    <col min="11782" max="11782" width="9.85546875" style="27" customWidth="1"/>
    <col min="11783" max="12027" width="9.140625" style="27"/>
    <col min="12028" max="12028" width="6.7109375" style="27" customWidth="1"/>
    <col min="12029" max="12033" width="9.140625" style="27"/>
    <col min="12034" max="12034" width="12.42578125" style="27" bestFit="1" customWidth="1"/>
    <col min="12035" max="12037" width="20.7109375" style="27" customWidth="1"/>
    <col min="12038" max="12038" width="9.85546875" style="27" customWidth="1"/>
    <col min="12039" max="12283" width="9.140625" style="27"/>
    <col min="12284" max="12284" width="6.7109375" style="27" customWidth="1"/>
    <col min="12285" max="12289" width="9.140625" style="27"/>
    <col min="12290" max="12290" width="12.42578125" style="27" bestFit="1" customWidth="1"/>
    <col min="12291" max="12293" width="20.7109375" style="27" customWidth="1"/>
    <col min="12294" max="12294" width="9.85546875" style="27" customWidth="1"/>
    <col min="12295" max="12539" width="9.140625" style="27"/>
    <col min="12540" max="12540" width="6.7109375" style="27" customWidth="1"/>
    <col min="12541" max="12545" width="9.140625" style="27"/>
    <col min="12546" max="12546" width="12.42578125" style="27" bestFit="1" customWidth="1"/>
    <col min="12547" max="12549" width="20.7109375" style="27" customWidth="1"/>
    <col min="12550" max="12550" width="9.85546875" style="27" customWidth="1"/>
    <col min="12551" max="12795" width="9.140625" style="27"/>
    <col min="12796" max="12796" width="6.7109375" style="27" customWidth="1"/>
    <col min="12797" max="12801" width="9.140625" style="27"/>
    <col min="12802" max="12802" width="12.42578125" style="27" bestFit="1" customWidth="1"/>
    <col min="12803" max="12805" width="20.7109375" style="27" customWidth="1"/>
    <col min="12806" max="12806" width="9.85546875" style="27" customWidth="1"/>
    <col min="12807" max="13051" width="9.140625" style="27"/>
    <col min="13052" max="13052" width="6.7109375" style="27" customWidth="1"/>
    <col min="13053" max="13057" width="9.140625" style="27"/>
    <col min="13058" max="13058" width="12.42578125" style="27" bestFit="1" customWidth="1"/>
    <col min="13059" max="13061" width="20.7109375" style="27" customWidth="1"/>
    <col min="13062" max="13062" width="9.85546875" style="27" customWidth="1"/>
    <col min="13063" max="13307" width="9.140625" style="27"/>
    <col min="13308" max="13308" width="6.7109375" style="27" customWidth="1"/>
    <col min="13309" max="13313" width="9.140625" style="27"/>
    <col min="13314" max="13314" width="12.42578125" style="27" bestFit="1" customWidth="1"/>
    <col min="13315" max="13317" width="20.7109375" style="27" customWidth="1"/>
    <col min="13318" max="13318" width="9.85546875" style="27" customWidth="1"/>
    <col min="13319" max="13563" width="9.140625" style="27"/>
    <col min="13564" max="13564" width="6.7109375" style="27" customWidth="1"/>
    <col min="13565" max="13569" width="9.140625" style="27"/>
    <col min="13570" max="13570" width="12.42578125" style="27" bestFit="1" customWidth="1"/>
    <col min="13571" max="13573" width="20.7109375" style="27" customWidth="1"/>
    <col min="13574" max="13574" width="9.85546875" style="27" customWidth="1"/>
    <col min="13575" max="13819" width="9.140625" style="27"/>
    <col min="13820" max="13820" width="6.7109375" style="27" customWidth="1"/>
    <col min="13821" max="13825" width="9.140625" style="27"/>
    <col min="13826" max="13826" width="12.42578125" style="27" bestFit="1" customWidth="1"/>
    <col min="13827" max="13829" width="20.7109375" style="27" customWidth="1"/>
    <col min="13830" max="13830" width="9.85546875" style="27" customWidth="1"/>
    <col min="13831" max="14075" width="9.140625" style="27"/>
    <col min="14076" max="14076" width="6.7109375" style="27" customWidth="1"/>
    <col min="14077" max="14081" width="9.140625" style="27"/>
    <col min="14082" max="14082" width="12.42578125" style="27" bestFit="1" customWidth="1"/>
    <col min="14083" max="14085" width="20.7109375" style="27" customWidth="1"/>
    <col min="14086" max="14086" width="9.85546875" style="27" customWidth="1"/>
    <col min="14087" max="14331" width="9.140625" style="27"/>
    <col min="14332" max="14332" width="6.7109375" style="27" customWidth="1"/>
    <col min="14333" max="14337" width="9.140625" style="27"/>
    <col min="14338" max="14338" width="12.42578125" style="27" bestFit="1" customWidth="1"/>
    <col min="14339" max="14341" width="20.7109375" style="27" customWidth="1"/>
    <col min="14342" max="14342" width="9.85546875" style="27" customWidth="1"/>
    <col min="14343" max="14587" width="9.140625" style="27"/>
    <col min="14588" max="14588" width="6.7109375" style="27" customWidth="1"/>
    <col min="14589" max="14593" width="9.140625" style="27"/>
    <col min="14594" max="14594" width="12.42578125" style="27" bestFit="1" customWidth="1"/>
    <col min="14595" max="14597" width="20.7109375" style="27" customWidth="1"/>
    <col min="14598" max="14598" width="9.85546875" style="27" customWidth="1"/>
    <col min="14599" max="14843" width="9.140625" style="27"/>
    <col min="14844" max="14844" width="6.7109375" style="27" customWidth="1"/>
    <col min="14845" max="14849" width="9.140625" style="27"/>
    <col min="14850" max="14850" width="12.42578125" style="27" bestFit="1" customWidth="1"/>
    <col min="14851" max="14853" width="20.7109375" style="27" customWidth="1"/>
    <col min="14854" max="14854" width="9.85546875" style="27" customWidth="1"/>
    <col min="14855" max="15099" width="9.140625" style="27"/>
    <col min="15100" max="15100" width="6.7109375" style="27" customWidth="1"/>
    <col min="15101" max="15105" width="9.140625" style="27"/>
    <col min="15106" max="15106" width="12.42578125" style="27" bestFit="1" customWidth="1"/>
    <col min="15107" max="15109" width="20.7109375" style="27" customWidth="1"/>
    <col min="15110" max="15110" width="9.85546875" style="27" customWidth="1"/>
    <col min="15111" max="15355" width="9.140625" style="27"/>
    <col min="15356" max="15356" width="6.7109375" style="27" customWidth="1"/>
    <col min="15357" max="15361" width="9.140625" style="27"/>
    <col min="15362" max="15362" width="12.42578125" style="27" bestFit="1" customWidth="1"/>
    <col min="15363" max="15365" width="20.7109375" style="27" customWidth="1"/>
    <col min="15366" max="15366" width="9.85546875" style="27" customWidth="1"/>
    <col min="15367" max="15611" width="9.140625" style="27"/>
    <col min="15612" max="15612" width="6.7109375" style="27" customWidth="1"/>
    <col min="15613" max="15617" width="9.140625" style="27"/>
    <col min="15618" max="15618" width="12.42578125" style="27" bestFit="1" customWidth="1"/>
    <col min="15619" max="15621" width="20.7109375" style="27" customWidth="1"/>
    <col min="15622" max="15622" width="9.85546875" style="27" customWidth="1"/>
    <col min="15623" max="15867" width="9.140625" style="27"/>
    <col min="15868" max="15868" width="6.7109375" style="27" customWidth="1"/>
    <col min="15869" max="15873" width="9.140625" style="27"/>
    <col min="15874" max="15874" width="12.42578125" style="27" bestFit="1" customWidth="1"/>
    <col min="15875" max="15877" width="20.7109375" style="27" customWidth="1"/>
    <col min="15878" max="15878" width="9.85546875" style="27" customWidth="1"/>
    <col min="15879" max="16123" width="9.140625" style="27"/>
    <col min="16124" max="16124" width="6.7109375" style="27" customWidth="1"/>
    <col min="16125" max="16129" width="9.140625" style="27"/>
    <col min="16130" max="16130" width="12.42578125" style="27" bestFit="1" customWidth="1"/>
    <col min="16131" max="16133" width="20.7109375" style="27" customWidth="1"/>
    <col min="16134" max="16134" width="9.85546875" style="27" customWidth="1"/>
    <col min="16135" max="16384" width="9.140625" style="27"/>
  </cols>
  <sheetData>
    <row r="1" spans="1:7">
      <c r="F1" s="28" t="s">
        <v>60</v>
      </c>
    </row>
    <row r="2" spans="1:7" ht="39.75" customHeight="1">
      <c r="E2" s="108" t="s">
        <v>152</v>
      </c>
      <c r="F2" s="108"/>
    </row>
    <row r="3" spans="1:7">
      <c r="B3" s="53"/>
    </row>
    <row r="4" spans="1:7">
      <c r="A4" s="114" t="s">
        <v>273</v>
      </c>
      <c r="B4" s="114"/>
      <c r="C4" s="114"/>
      <c r="D4" s="114"/>
      <c r="E4" s="114"/>
      <c r="F4" s="114"/>
    </row>
    <row r="5" spans="1:7">
      <c r="A5" s="114" t="str">
        <f>Титульный!$C$14</f>
        <v>Челябинская ТЭЦ-4 (БЛ 1) НВ</v>
      </c>
      <c r="B5" s="114"/>
      <c r="C5" s="114"/>
      <c r="D5" s="114"/>
      <c r="E5" s="114"/>
      <c r="F5" s="114"/>
    </row>
    <row r="6" spans="1:7">
      <c r="A6" s="46"/>
      <c r="B6" s="46"/>
      <c r="C6" s="46"/>
      <c r="D6" s="46"/>
      <c r="E6" s="46"/>
      <c r="F6" s="46"/>
    </row>
    <row r="7" spans="1:7" s="6" customFormat="1" ht="38.25">
      <c r="A7" s="115" t="s">
        <v>0</v>
      </c>
      <c r="B7" s="115" t="s">
        <v>6</v>
      </c>
      <c r="C7" s="115" t="s">
        <v>7</v>
      </c>
      <c r="D7" s="47" t="s">
        <v>125</v>
      </c>
      <c r="E7" s="47" t="s">
        <v>126</v>
      </c>
      <c r="F7" s="47" t="s">
        <v>127</v>
      </c>
    </row>
    <row r="8" spans="1:7" s="6" customFormat="1">
      <c r="A8" s="115"/>
      <c r="B8" s="115"/>
      <c r="C8" s="115"/>
      <c r="D8" s="47">
        <f>Титульный!$B$5-2</f>
        <v>2024</v>
      </c>
      <c r="E8" s="47">
        <f>Титульный!$B$5-1</f>
        <v>2025</v>
      </c>
      <c r="F8" s="47">
        <f>Титульный!$B$5</f>
        <v>2026</v>
      </c>
    </row>
    <row r="9" spans="1:7" s="6" customFormat="1">
      <c r="A9" s="115"/>
      <c r="B9" s="115"/>
      <c r="C9" s="115"/>
      <c r="D9" s="47" t="s">
        <v>53</v>
      </c>
      <c r="E9" s="47" t="s">
        <v>53</v>
      </c>
      <c r="F9" s="47" t="s">
        <v>53</v>
      </c>
      <c r="G9" s="52"/>
    </row>
    <row r="10" spans="1:7" s="6" customFormat="1" ht="26.25" customHeight="1">
      <c r="A10" s="109" t="s">
        <v>153</v>
      </c>
      <c r="B10" s="110"/>
      <c r="C10" s="110"/>
      <c r="D10" s="110"/>
      <c r="E10" s="110"/>
      <c r="F10" s="111"/>
      <c r="G10" s="52"/>
    </row>
    <row r="11" spans="1:7" s="6" customFormat="1" hidden="1" outlineLevel="1">
      <c r="A11" s="30" t="s">
        <v>64</v>
      </c>
      <c r="B11" s="31" t="s">
        <v>154</v>
      </c>
      <c r="C11" s="30"/>
      <c r="D11" s="35"/>
      <c r="E11" s="35"/>
      <c r="F11" s="35"/>
      <c r="G11" s="52"/>
    </row>
    <row r="12" spans="1:7" s="6" customFormat="1" hidden="1" outlineLevel="1">
      <c r="A12" s="30" t="s">
        <v>155</v>
      </c>
      <c r="B12" s="31" t="s">
        <v>156</v>
      </c>
      <c r="C12" s="30" t="s">
        <v>76</v>
      </c>
      <c r="D12" s="35"/>
      <c r="E12" s="35"/>
      <c r="F12" s="35"/>
      <c r="G12" s="52"/>
    </row>
    <row r="13" spans="1:7" s="6" customFormat="1" hidden="1" outlineLevel="1">
      <c r="A13" s="30" t="s">
        <v>157</v>
      </c>
      <c r="B13" s="31" t="s">
        <v>158</v>
      </c>
      <c r="C13" s="30" t="s">
        <v>76</v>
      </c>
      <c r="D13" s="35"/>
      <c r="E13" s="35"/>
      <c r="F13" s="35"/>
      <c r="G13" s="52"/>
    </row>
    <row r="14" spans="1:7" s="6" customFormat="1" hidden="1" outlineLevel="1">
      <c r="A14" s="30" t="s">
        <v>159</v>
      </c>
      <c r="B14" s="31" t="s">
        <v>160</v>
      </c>
      <c r="C14" s="30" t="s">
        <v>76</v>
      </c>
      <c r="D14" s="35"/>
      <c r="E14" s="35"/>
      <c r="F14" s="35"/>
      <c r="G14" s="52"/>
    </row>
    <row r="15" spans="1:7" s="6" customFormat="1" hidden="1" outlineLevel="1">
      <c r="A15" s="30" t="s">
        <v>161</v>
      </c>
      <c r="B15" s="31" t="s">
        <v>162</v>
      </c>
      <c r="C15" s="30" t="s">
        <v>76</v>
      </c>
      <c r="D15" s="35"/>
      <c r="E15" s="35"/>
      <c r="F15" s="35"/>
      <c r="G15" s="52"/>
    </row>
    <row r="16" spans="1:7" s="6" customFormat="1" hidden="1" outlineLevel="1">
      <c r="A16" s="30" t="s">
        <v>65</v>
      </c>
      <c r="B16" s="31" t="s">
        <v>163</v>
      </c>
      <c r="C16" s="30"/>
      <c r="D16" s="35"/>
      <c r="E16" s="35"/>
      <c r="F16" s="35"/>
      <c r="G16" s="52"/>
    </row>
    <row r="17" spans="1:7" s="6" customFormat="1" ht="38.25" hidden="1" outlineLevel="1">
      <c r="A17" s="30" t="s">
        <v>164</v>
      </c>
      <c r="B17" s="31" t="s">
        <v>165</v>
      </c>
      <c r="C17" s="30" t="s">
        <v>166</v>
      </c>
      <c r="D17" s="35"/>
      <c r="E17" s="35"/>
      <c r="F17" s="35"/>
      <c r="G17" s="52"/>
    </row>
    <row r="18" spans="1:7" s="6" customFormat="1" hidden="1" outlineLevel="1">
      <c r="A18" s="30" t="s">
        <v>66</v>
      </c>
      <c r="B18" s="31" t="s">
        <v>167</v>
      </c>
      <c r="C18" s="30"/>
      <c r="D18" s="35"/>
      <c r="E18" s="35"/>
      <c r="F18" s="35"/>
      <c r="G18" s="52"/>
    </row>
    <row r="19" spans="1:7" s="6" customFormat="1" ht="25.5" hidden="1" outlineLevel="1">
      <c r="A19" s="30" t="s">
        <v>168</v>
      </c>
      <c r="B19" s="31" t="s">
        <v>169</v>
      </c>
      <c r="C19" s="30" t="s">
        <v>27</v>
      </c>
      <c r="D19" s="35"/>
      <c r="E19" s="35"/>
      <c r="F19" s="35"/>
      <c r="G19" s="52"/>
    </row>
    <row r="20" spans="1:7" s="6" customFormat="1" hidden="1" outlineLevel="1">
      <c r="A20" s="30" t="s">
        <v>170</v>
      </c>
      <c r="B20" s="31" t="s">
        <v>171</v>
      </c>
      <c r="C20" s="30" t="s">
        <v>172</v>
      </c>
      <c r="D20" s="35"/>
      <c r="E20" s="35"/>
      <c r="F20" s="35"/>
      <c r="G20" s="52"/>
    </row>
    <row r="21" spans="1:7" s="6" customFormat="1" hidden="1" outlineLevel="1">
      <c r="A21" s="30" t="s">
        <v>173</v>
      </c>
      <c r="B21" s="31" t="s">
        <v>174</v>
      </c>
      <c r="C21" s="30" t="s">
        <v>27</v>
      </c>
      <c r="D21" s="35"/>
      <c r="E21" s="35"/>
      <c r="F21" s="35"/>
      <c r="G21" s="52"/>
    </row>
    <row r="22" spans="1:7" s="6" customFormat="1" hidden="1" outlineLevel="1">
      <c r="A22" s="30" t="s">
        <v>175</v>
      </c>
      <c r="B22" s="31" t="s">
        <v>176</v>
      </c>
      <c r="C22" s="30" t="s">
        <v>177</v>
      </c>
      <c r="D22" s="35"/>
      <c r="E22" s="35"/>
      <c r="F22" s="35"/>
      <c r="G22" s="52"/>
    </row>
    <row r="23" spans="1:7" s="6" customFormat="1" ht="28.5" hidden="1" outlineLevel="1">
      <c r="A23" s="30" t="s">
        <v>178</v>
      </c>
      <c r="B23" s="31" t="s">
        <v>179</v>
      </c>
      <c r="C23" s="30" t="s">
        <v>177</v>
      </c>
      <c r="D23" s="35"/>
      <c r="E23" s="35"/>
      <c r="F23" s="35"/>
      <c r="G23" s="52"/>
    </row>
    <row r="24" spans="1:7" s="6" customFormat="1" hidden="1" outlineLevel="1">
      <c r="A24" s="30" t="s">
        <v>180</v>
      </c>
      <c r="B24" s="31" t="s">
        <v>181</v>
      </c>
      <c r="C24" s="30" t="s">
        <v>166</v>
      </c>
      <c r="D24" s="35"/>
      <c r="E24" s="35"/>
      <c r="F24" s="35"/>
      <c r="G24" s="52"/>
    </row>
    <row r="25" spans="1:7" s="6" customFormat="1" ht="38.25" hidden="1" outlineLevel="1">
      <c r="A25" s="30" t="s">
        <v>182</v>
      </c>
      <c r="B25" s="31" t="s">
        <v>183</v>
      </c>
      <c r="C25" s="30"/>
      <c r="D25" s="35"/>
      <c r="E25" s="35"/>
      <c r="F25" s="35"/>
      <c r="G25" s="52"/>
    </row>
    <row r="26" spans="1:7" s="6" customFormat="1" ht="38.25" hidden="1" outlineLevel="1">
      <c r="A26" s="30" t="s">
        <v>184</v>
      </c>
      <c r="B26" s="31" t="s">
        <v>185</v>
      </c>
      <c r="C26" s="30" t="s">
        <v>172</v>
      </c>
      <c r="D26" s="35"/>
      <c r="E26" s="35"/>
      <c r="F26" s="35"/>
      <c r="G26" s="52"/>
    </row>
    <row r="27" spans="1:7" s="6" customFormat="1" ht="25.5" hidden="1" outlineLevel="1">
      <c r="A27" s="30" t="s">
        <v>68</v>
      </c>
      <c r="B27" s="31" t="s">
        <v>186</v>
      </c>
      <c r="C27" s="30"/>
      <c r="D27" s="35"/>
      <c r="E27" s="35"/>
      <c r="F27" s="35"/>
      <c r="G27" s="52"/>
    </row>
    <row r="28" spans="1:7" s="6" customFormat="1" ht="66.75" hidden="1" outlineLevel="1">
      <c r="A28" s="30" t="s">
        <v>130</v>
      </c>
      <c r="B28" s="31" t="s">
        <v>187</v>
      </c>
      <c r="C28" s="30" t="s">
        <v>76</v>
      </c>
      <c r="D28" s="35"/>
      <c r="E28" s="35"/>
      <c r="F28" s="35"/>
      <c r="G28" s="52"/>
    </row>
    <row r="29" spans="1:7" s="6" customFormat="1" hidden="1" outlineLevel="1">
      <c r="A29" s="30"/>
      <c r="B29" s="31" t="s">
        <v>188</v>
      </c>
      <c r="C29" s="30"/>
      <c r="D29" s="35"/>
      <c r="E29" s="35"/>
      <c r="F29" s="35"/>
      <c r="G29" s="52"/>
    </row>
    <row r="30" spans="1:7" s="6" customFormat="1" hidden="1" outlineLevel="1">
      <c r="A30" s="30"/>
      <c r="B30" s="31" t="s">
        <v>189</v>
      </c>
      <c r="C30" s="30"/>
      <c r="D30" s="35"/>
      <c r="E30" s="35"/>
      <c r="F30" s="35"/>
      <c r="G30" s="52"/>
    </row>
    <row r="31" spans="1:7" s="6" customFormat="1" hidden="1" outlineLevel="1">
      <c r="A31" s="30"/>
      <c r="B31" s="31" t="s">
        <v>190</v>
      </c>
      <c r="C31" s="30"/>
      <c r="D31" s="35"/>
      <c r="E31" s="35"/>
      <c r="F31" s="35"/>
      <c r="G31" s="52"/>
    </row>
    <row r="32" spans="1:7" s="6" customFormat="1" hidden="1" outlineLevel="1">
      <c r="A32" s="30"/>
      <c r="B32" s="31" t="s">
        <v>191</v>
      </c>
      <c r="C32" s="30"/>
      <c r="D32" s="35"/>
      <c r="E32" s="35"/>
      <c r="F32" s="35"/>
      <c r="G32" s="52"/>
    </row>
    <row r="33" spans="1:7" s="6" customFormat="1" ht="54" hidden="1" outlineLevel="1">
      <c r="A33" s="30" t="s">
        <v>132</v>
      </c>
      <c r="B33" s="31" t="s">
        <v>192</v>
      </c>
      <c r="C33" s="30" t="s">
        <v>76</v>
      </c>
      <c r="D33" s="35"/>
      <c r="E33" s="35"/>
      <c r="F33" s="35"/>
      <c r="G33" s="52"/>
    </row>
    <row r="34" spans="1:7" s="6" customFormat="1" hidden="1" outlineLevel="1">
      <c r="A34" s="30" t="s">
        <v>134</v>
      </c>
      <c r="B34" s="31" t="s">
        <v>193</v>
      </c>
      <c r="C34" s="30" t="s">
        <v>76</v>
      </c>
      <c r="D34" s="35"/>
      <c r="E34" s="35"/>
      <c r="F34" s="35"/>
      <c r="G34" s="52"/>
    </row>
    <row r="35" spans="1:7" s="6" customFormat="1" hidden="1" outlineLevel="1">
      <c r="A35" s="30" t="s">
        <v>138</v>
      </c>
      <c r="B35" s="31" t="s">
        <v>194</v>
      </c>
      <c r="C35" s="30" t="s">
        <v>76</v>
      </c>
      <c r="D35" s="35"/>
      <c r="E35" s="35"/>
      <c r="F35" s="35"/>
      <c r="G35" s="52"/>
    </row>
    <row r="36" spans="1:7" s="6" customFormat="1" ht="25.5" hidden="1" outlineLevel="1">
      <c r="A36" s="30" t="s">
        <v>139</v>
      </c>
      <c r="B36" s="31" t="s">
        <v>195</v>
      </c>
      <c r="C36" s="30"/>
      <c r="D36" s="35"/>
      <c r="E36" s="35"/>
      <c r="F36" s="35"/>
      <c r="G36" s="52"/>
    </row>
    <row r="37" spans="1:7" s="6" customFormat="1" hidden="1" outlineLevel="1">
      <c r="A37" s="30" t="s">
        <v>141</v>
      </c>
      <c r="B37" s="31" t="s">
        <v>196</v>
      </c>
      <c r="C37" s="30" t="s">
        <v>197</v>
      </c>
      <c r="D37" s="35"/>
      <c r="E37" s="35"/>
      <c r="F37" s="35"/>
      <c r="G37" s="52"/>
    </row>
    <row r="38" spans="1:7" s="6" customFormat="1" ht="25.5" hidden="1" outlineLevel="1">
      <c r="A38" s="30" t="s">
        <v>198</v>
      </c>
      <c r="B38" s="31" t="s">
        <v>199</v>
      </c>
      <c r="C38" s="57" t="s">
        <v>200</v>
      </c>
      <c r="D38" s="35"/>
      <c r="E38" s="35"/>
      <c r="F38" s="35"/>
      <c r="G38" s="52"/>
    </row>
    <row r="39" spans="1:7" s="6" customFormat="1" ht="25.5" hidden="1" outlineLevel="1">
      <c r="A39" s="30" t="s">
        <v>70</v>
      </c>
      <c r="B39" s="31" t="s">
        <v>9</v>
      </c>
      <c r="C39" s="30"/>
      <c r="D39" s="35"/>
      <c r="E39" s="35"/>
      <c r="F39" s="35"/>
      <c r="G39" s="52"/>
    </row>
    <row r="40" spans="1:7" s="6" customFormat="1" hidden="1" outlineLevel="1">
      <c r="A40" s="30" t="s">
        <v>201</v>
      </c>
      <c r="B40" s="31" t="s">
        <v>202</v>
      </c>
      <c r="C40" s="30" t="s">
        <v>203</v>
      </c>
      <c r="D40" s="35"/>
      <c r="E40" s="35"/>
      <c r="F40" s="35"/>
      <c r="G40" s="52"/>
    </row>
    <row r="41" spans="1:7" s="6" customFormat="1" ht="25.5" hidden="1" outlineLevel="1">
      <c r="A41" s="30" t="s">
        <v>204</v>
      </c>
      <c r="B41" s="31" t="s">
        <v>205</v>
      </c>
      <c r="C41" s="57" t="s">
        <v>206</v>
      </c>
      <c r="D41" s="35"/>
      <c r="E41" s="35"/>
      <c r="F41" s="35"/>
      <c r="G41" s="52"/>
    </row>
    <row r="42" spans="1:7" s="6" customFormat="1" ht="25.5" hidden="1" outlineLevel="1">
      <c r="A42" s="30" t="s">
        <v>207</v>
      </c>
      <c r="B42" s="31" t="s">
        <v>208</v>
      </c>
      <c r="C42" s="30"/>
      <c r="D42" s="35"/>
      <c r="E42" s="35"/>
      <c r="F42" s="35"/>
      <c r="G42" s="52"/>
    </row>
    <row r="43" spans="1:7" s="6" customFormat="1" ht="25.5" hidden="1" outlineLevel="1">
      <c r="A43" s="30" t="s">
        <v>73</v>
      </c>
      <c r="B43" s="31" t="s">
        <v>209</v>
      </c>
      <c r="C43" s="30" t="s">
        <v>76</v>
      </c>
      <c r="D43" s="35"/>
      <c r="E43" s="35"/>
      <c r="F43" s="35"/>
      <c r="G43" s="52"/>
    </row>
    <row r="44" spans="1:7" s="6" customFormat="1" ht="25.5" hidden="1" outlineLevel="1">
      <c r="A44" s="30" t="s">
        <v>75</v>
      </c>
      <c r="B44" s="31" t="s">
        <v>210</v>
      </c>
      <c r="C44" s="30" t="s">
        <v>76</v>
      </c>
      <c r="D44" s="35"/>
      <c r="E44" s="35"/>
      <c r="F44" s="35"/>
      <c r="G44" s="52"/>
    </row>
    <row r="45" spans="1:7" s="6" customFormat="1" ht="26.25" customHeight="1" collapsed="1">
      <c r="A45" s="109" t="s">
        <v>211</v>
      </c>
      <c r="B45" s="110"/>
      <c r="C45" s="110"/>
      <c r="D45" s="110"/>
      <c r="E45" s="110"/>
      <c r="F45" s="111"/>
      <c r="G45" s="52"/>
    </row>
    <row r="46" spans="1:7" s="6" customFormat="1" hidden="1" outlineLevel="1">
      <c r="A46" s="30" t="s">
        <v>64</v>
      </c>
      <c r="B46" s="31" t="s">
        <v>212</v>
      </c>
      <c r="C46" s="30"/>
      <c r="D46" s="35"/>
      <c r="E46" s="35"/>
      <c r="F46" s="35"/>
      <c r="G46" s="52"/>
    </row>
    <row r="47" spans="1:7" s="6" customFormat="1" hidden="1" outlineLevel="1">
      <c r="A47" s="30"/>
      <c r="B47" s="31" t="s">
        <v>188</v>
      </c>
      <c r="C47" s="30"/>
      <c r="D47" s="35"/>
      <c r="E47" s="35"/>
      <c r="F47" s="35"/>
      <c r="G47" s="52"/>
    </row>
    <row r="48" spans="1:7" s="6" customFormat="1" hidden="1" outlineLevel="1">
      <c r="A48" s="30" t="s">
        <v>155</v>
      </c>
      <c r="B48" s="31" t="s">
        <v>213</v>
      </c>
      <c r="C48" s="30" t="s">
        <v>177</v>
      </c>
      <c r="D48" s="35"/>
      <c r="E48" s="35"/>
      <c r="F48" s="35"/>
      <c r="G48" s="52"/>
    </row>
    <row r="49" spans="1:7" s="6" customFormat="1" hidden="1" outlineLevel="1">
      <c r="A49" s="30" t="s">
        <v>214</v>
      </c>
      <c r="B49" s="31" t="s">
        <v>215</v>
      </c>
      <c r="C49" s="30" t="s">
        <v>177</v>
      </c>
      <c r="D49" s="35"/>
      <c r="E49" s="35"/>
      <c r="F49" s="35"/>
      <c r="G49" s="52"/>
    </row>
    <row r="50" spans="1:7" s="6" customFormat="1" hidden="1" outlineLevel="1">
      <c r="A50" s="30"/>
      <c r="B50" s="31" t="s">
        <v>216</v>
      </c>
      <c r="C50" s="30" t="s">
        <v>177</v>
      </c>
      <c r="D50" s="35"/>
      <c r="E50" s="35"/>
      <c r="F50" s="35"/>
      <c r="G50" s="52"/>
    </row>
    <row r="51" spans="1:7" s="6" customFormat="1" hidden="1" outlineLevel="1">
      <c r="A51" s="30"/>
      <c r="B51" s="31" t="s">
        <v>217</v>
      </c>
      <c r="C51" s="30" t="s">
        <v>177</v>
      </c>
      <c r="D51" s="35"/>
      <c r="E51" s="35"/>
      <c r="F51" s="35"/>
      <c r="G51" s="52"/>
    </row>
    <row r="52" spans="1:7" s="6" customFormat="1" hidden="1" outlineLevel="1">
      <c r="A52" s="30" t="s">
        <v>218</v>
      </c>
      <c r="B52" s="31" t="s">
        <v>219</v>
      </c>
      <c r="C52" s="30" t="s">
        <v>177</v>
      </c>
      <c r="D52" s="35"/>
      <c r="E52" s="35"/>
      <c r="F52" s="35"/>
      <c r="G52" s="52"/>
    </row>
    <row r="53" spans="1:7" s="6" customFormat="1" hidden="1" outlineLevel="1">
      <c r="A53" s="30"/>
      <c r="B53" s="31" t="s">
        <v>216</v>
      </c>
      <c r="C53" s="30" t="s">
        <v>177</v>
      </c>
      <c r="D53" s="35"/>
      <c r="E53" s="35"/>
      <c r="F53" s="35"/>
      <c r="G53" s="52"/>
    </row>
    <row r="54" spans="1:7" s="6" customFormat="1" hidden="1" outlineLevel="1">
      <c r="A54" s="30"/>
      <c r="B54" s="31" t="s">
        <v>217</v>
      </c>
      <c r="C54" s="30" t="s">
        <v>177</v>
      </c>
      <c r="D54" s="35"/>
      <c r="E54" s="35"/>
      <c r="F54" s="35"/>
      <c r="G54" s="52"/>
    </row>
    <row r="55" spans="1:7" s="6" customFormat="1" hidden="1" outlineLevel="1">
      <c r="A55" s="30"/>
      <c r="B55" s="31" t="s">
        <v>188</v>
      </c>
      <c r="C55" s="30" t="s">
        <v>177</v>
      </c>
      <c r="D55" s="35"/>
      <c r="E55" s="35"/>
      <c r="F55" s="35"/>
      <c r="G55" s="52"/>
    </row>
    <row r="56" spans="1:7" s="6" customFormat="1" ht="51" hidden="1" outlineLevel="1">
      <c r="A56" s="30" t="s">
        <v>220</v>
      </c>
      <c r="B56" s="31" t="s">
        <v>221</v>
      </c>
      <c r="C56" s="30" t="s">
        <v>177</v>
      </c>
      <c r="D56" s="35"/>
      <c r="E56" s="35"/>
      <c r="F56" s="35"/>
      <c r="G56" s="52"/>
    </row>
    <row r="57" spans="1:7" s="6" customFormat="1" hidden="1" outlineLevel="1">
      <c r="A57" s="30" t="s">
        <v>222</v>
      </c>
      <c r="B57" s="31" t="s">
        <v>215</v>
      </c>
      <c r="C57" s="30" t="s">
        <v>177</v>
      </c>
      <c r="D57" s="35"/>
      <c r="E57" s="35"/>
      <c r="F57" s="35"/>
      <c r="G57" s="52"/>
    </row>
    <row r="58" spans="1:7" s="6" customFormat="1" hidden="1" outlineLevel="1">
      <c r="A58" s="30"/>
      <c r="B58" s="31" t="s">
        <v>216</v>
      </c>
      <c r="C58" s="30" t="s">
        <v>177</v>
      </c>
      <c r="D58" s="35"/>
      <c r="E58" s="35"/>
      <c r="F58" s="35"/>
      <c r="G58" s="52"/>
    </row>
    <row r="59" spans="1:7" s="6" customFormat="1" hidden="1" outlineLevel="1">
      <c r="A59" s="30"/>
      <c r="B59" s="31" t="s">
        <v>217</v>
      </c>
      <c r="C59" s="30" t="s">
        <v>177</v>
      </c>
      <c r="D59" s="35"/>
      <c r="E59" s="35"/>
      <c r="F59" s="35"/>
      <c r="G59" s="52"/>
    </row>
    <row r="60" spans="1:7" s="6" customFormat="1" hidden="1" outlineLevel="1">
      <c r="A60" s="30" t="s">
        <v>223</v>
      </c>
      <c r="B60" s="31" t="s">
        <v>219</v>
      </c>
      <c r="C60" s="30" t="s">
        <v>177</v>
      </c>
      <c r="D60" s="35"/>
      <c r="E60" s="35"/>
      <c r="F60" s="35"/>
      <c r="G60" s="52"/>
    </row>
    <row r="61" spans="1:7" s="6" customFormat="1" hidden="1" outlineLevel="1">
      <c r="A61" s="30"/>
      <c r="B61" s="31" t="s">
        <v>216</v>
      </c>
      <c r="C61" s="30" t="s">
        <v>177</v>
      </c>
      <c r="D61" s="35"/>
      <c r="E61" s="35"/>
      <c r="F61" s="35"/>
      <c r="G61" s="52"/>
    </row>
    <row r="62" spans="1:7" s="6" customFormat="1" hidden="1" outlineLevel="1">
      <c r="A62" s="30"/>
      <c r="B62" s="31" t="s">
        <v>217</v>
      </c>
      <c r="C62" s="30" t="s">
        <v>177</v>
      </c>
      <c r="D62" s="35"/>
      <c r="E62" s="35"/>
      <c r="F62" s="35"/>
      <c r="G62" s="52"/>
    </row>
    <row r="63" spans="1:7" s="6" customFormat="1" ht="38.25" hidden="1" outlineLevel="1">
      <c r="A63" s="30" t="s">
        <v>224</v>
      </c>
      <c r="B63" s="31" t="s">
        <v>225</v>
      </c>
      <c r="C63" s="30" t="s">
        <v>177</v>
      </c>
      <c r="D63" s="35"/>
      <c r="E63" s="35"/>
      <c r="F63" s="35"/>
      <c r="G63" s="52"/>
    </row>
    <row r="64" spans="1:7" s="6" customFormat="1" hidden="1" outlineLevel="1">
      <c r="A64" s="30" t="s">
        <v>226</v>
      </c>
      <c r="B64" s="31" t="s">
        <v>215</v>
      </c>
      <c r="C64" s="30" t="s">
        <v>177</v>
      </c>
      <c r="D64" s="35"/>
      <c r="E64" s="35"/>
      <c r="F64" s="35"/>
      <c r="G64" s="52"/>
    </row>
    <row r="65" spans="1:7" s="6" customFormat="1" hidden="1" outlineLevel="1">
      <c r="A65" s="30"/>
      <c r="B65" s="31" t="s">
        <v>216</v>
      </c>
      <c r="C65" s="30" t="s">
        <v>177</v>
      </c>
      <c r="D65" s="35"/>
      <c r="E65" s="35"/>
      <c r="F65" s="35"/>
      <c r="G65" s="52"/>
    </row>
    <row r="66" spans="1:7" s="6" customFormat="1" hidden="1" outlineLevel="1">
      <c r="A66" s="30"/>
      <c r="B66" s="31" t="s">
        <v>217</v>
      </c>
      <c r="C66" s="30" t="s">
        <v>177</v>
      </c>
      <c r="D66" s="35"/>
      <c r="E66" s="35"/>
      <c r="F66" s="35"/>
      <c r="G66" s="52"/>
    </row>
    <row r="67" spans="1:7" s="6" customFormat="1" hidden="1" outlineLevel="1">
      <c r="A67" s="30" t="s">
        <v>227</v>
      </c>
      <c r="B67" s="31" t="s">
        <v>219</v>
      </c>
      <c r="C67" s="30" t="s">
        <v>177</v>
      </c>
      <c r="D67" s="35"/>
      <c r="E67" s="35"/>
      <c r="F67" s="35"/>
      <c r="G67" s="52"/>
    </row>
    <row r="68" spans="1:7" s="6" customFormat="1" hidden="1" outlineLevel="1">
      <c r="A68" s="30"/>
      <c r="B68" s="31" t="s">
        <v>216</v>
      </c>
      <c r="C68" s="30" t="s">
        <v>177</v>
      </c>
      <c r="D68" s="35"/>
      <c r="E68" s="35"/>
      <c r="F68" s="35"/>
      <c r="G68" s="52"/>
    </row>
    <row r="69" spans="1:7" s="6" customFormat="1" hidden="1" outlineLevel="1">
      <c r="A69" s="30"/>
      <c r="B69" s="31" t="s">
        <v>217</v>
      </c>
      <c r="C69" s="30" t="s">
        <v>177</v>
      </c>
      <c r="D69" s="35"/>
      <c r="E69" s="35"/>
      <c r="F69" s="35"/>
      <c r="G69" s="52"/>
    </row>
    <row r="70" spans="1:7" s="6" customFormat="1" ht="38.25" hidden="1" outlineLevel="1">
      <c r="A70" s="30" t="s">
        <v>228</v>
      </c>
      <c r="B70" s="31" t="s">
        <v>229</v>
      </c>
      <c r="C70" s="30" t="s">
        <v>177</v>
      </c>
      <c r="D70" s="35"/>
      <c r="E70" s="35"/>
      <c r="F70" s="35"/>
      <c r="G70" s="52"/>
    </row>
    <row r="71" spans="1:7" s="6" customFormat="1" hidden="1" outlineLevel="1">
      <c r="A71" s="30" t="s">
        <v>230</v>
      </c>
      <c r="B71" s="31" t="s">
        <v>215</v>
      </c>
      <c r="C71" s="30" t="s">
        <v>177</v>
      </c>
      <c r="D71" s="35"/>
      <c r="E71" s="35"/>
      <c r="F71" s="35"/>
      <c r="G71" s="52"/>
    </row>
    <row r="72" spans="1:7" s="6" customFormat="1" hidden="1" outlineLevel="1">
      <c r="A72" s="30"/>
      <c r="B72" s="31" t="s">
        <v>216</v>
      </c>
      <c r="C72" s="30" t="s">
        <v>177</v>
      </c>
      <c r="D72" s="35"/>
      <c r="E72" s="35"/>
      <c r="F72" s="35"/>
      <c r="G72" s="52"/>
    </row>
    <row r="73" spans="1:7" s="6" customFormat="1" hidden="1" outlineLevel="1">
      <c r="A73" s="30"/>
      <c r="B73" s="31" t="s">
        <v>217</v>
      </c>
      <c r="C73" s="30" t="s">
        <v>177</v>
      </c>
      <c r="D73" s="35"/>
      <c r="E73" s="35"/>
      <c r="F73" s="35"/>
      <c r="G73" s="52"/>
    </row>
    <row r="74" spans="1:7" s="6" customFormat="1" hidden="1" outlineLevel="1">
      <c r="A74" s="30" t="s">
        <v>231</v>
      </c>
      <c r="B74" s="31" t="s">
        <v>219</v>
      </c>
      <c r="C74" s="30" t="s">
        <v>177</v>
      </c>
      <c r="D74" s="35"/>
      <c r="E74" s="35"/>
      <c r="F74" s="35"/>
      <c r="G74" s="52"/>
    </row>
    <row r="75" spans="1:7" s="6" customFormat="1" hidden="1" outlineLevel="1">
      <c r="A75" s="30"/>
      <c r="B75" s="31" t="s">
        <v>216</v>
      </c>
      <c r="C75" s="30" t="s">
        <v>177</v>
      </c>
      <c r="D75" s="35"/>
      <c r="E75" s="35"/>
      <c r="F75" s="35"/>
      <c r="G75" s="52"/>
    </row>
    <row r="76" spans="1:7" s="6" customFormat="1" hidden="1" outlineLevel="1">
      <c r="A76" s="30"/>
      <c r="B76" s="31" t="s">
        <v>217</v>
      </c>
      <c r="C76" s="30" t="s">
        <v>177</v>
      </c>
      <c r="D76" s="35"/>
      <c r="E76" s="35"/>
      <c r="F76" s="35"/>
      <c r="G76" s="52"/>
    </row>
    <row r="77" spans="1:7" s="6" customFormat="1" ht="51" hidden="1" outlineLevel="1">
      <c r="A77" s="30" t="s">
        <v>232</v>
      </c>
      <c r="B77" s="31" t="s">
        <v>233</v>
      </c>
      <c r="C77" s="30" t="s">
        <v>177</v>
      </c>
      <c r="D77" s="35"/>
      <c r="E77" s="35"/>
      <c r="F77" s="35"/>
      <c r="G77" s="52"/>
    </row>
    <row r="78" spans="1:7" s="6" customFormat="1" hidden="1" outlineLevel="1">
      <c r="A78" s="30" t="s">
        <v>234</v>
      </c>
      <c r="B78" s="31" t="s">
        <v>215</v>
      </c>
      <c r="C78" s="30" t="s">
        <v>177</v>
      </c>
      <c r="D78" s="35"/>
      <c r="E78" s="35"/>
      <c r="F78" s="35"/>
      <c r="G78" s="52"/>
    </row>
    <row r="79" spans="1:7" s="6" customFormat="1" hidden="1" outlineLevel="1">
      <c r="A79" s="30"/>
      <c r="B79" s="31" t="s">
        <v>216</v>
      </c>
      <c r="C79" s="30" t="s">
        <v>177</v>
      </c>
      <c r="D79" s="35"/>
      <c r="E79" s="35"/>
      <c r="F79" s="35"/>
      <c r="G79" s="52"/>
    </row>
    <row r="80" spans="1:7" s="6" customFormat="1" hidden="1" outlineLevel="1">
      <c r="A80" s="30"/>
      <c r="B80" s="31" t="s">
        <v>217</v>
      </c>
      <c r="C80" s="30" t="s">
        <v>177</v>
      </c>
      <c r="D80" s="35"/>
      <c r="E80" s="35"/>
      <c r="F80" s="35"/>
      <c r="G80" s="52"/>
    </row>
    <row r="81" spans="1:7" s="6" customFormat="1" hidden="1" outlineLevel="1">
      <c r="A81" s="30" t="s">
        <v>235</v>
      </c>
      <c r="B81" s="31" t="s">
        <v>219</v>
      </c>
      <c r="C81" s="30" t="s">
        <v>177</v>
      </c>
      <c r="D81" s="35"/>
      <c r="E81" s="35"/>
      <c r="F81" s="35"/>
      <c r="G81" s="52"/>
    </row>
    <row r="82" spans="1:7" s="6" customFormat="1" hidden="1" outlineLevel="1">
      <c r="A82" s="30"/>
      <c r="B82" s="31" t="s">
        <v>216</v>
      </c>
      <c r="C82" s="30" t="s">
        <v>177</v>
      </c>
      <c r="D82" s="35"/>
      <c r="E82" s="35"/>
      <c r="F82" s="35"/>
      <c r="G82" s="52"/>
    </row>
    <row r="83" spans="1:7" s="6" customFormat="1" hidden="1" outlineLevel="1">
      <c r="A83" s="30"/>
      <c r="B83" s="31" t="s">
        <v>217</v>
      </c>
      <c r="C83" s="30" t="s">
        <v>177</v>
      </c>
      <c r="D83" s="35"/>
      <c r="E83" s="35"/>
      <c r="F83" s="35"/>
      <c r="G83" s="52"/>
    </row>
    <row r="84" spans="1:7" s="6" customFormat="1" hidden="1" outlineLevel="1">
      <c r="A84" s="30" t="s">
        <v>236</v>
      </c>
      <c r="B84" s="31" t="s">
        <v>237</v>
      </c>
      <c r="C84" s="30" t="s">
        <v>177</v>
      </c>
      <c r="D84" s="35"/>
      <c r="E84" s="35"/>
      <c r="F84" s="35"/>
      <c r="G84" s="52"/>
    </row>
    <row r="85" spans="1:7" s="6" customFormat="1" hidden="1" outlineLevel="1">
      <c r="A85" s="30" t="s">
        <v>238</v>
      </c>
      <c r="B85" s="31" t="s">
        <v>215</v>
      </c>
      <c r="C85" s="30" t="s">
        <v>177</v>
      </c>
      <c r="D85" s="35"/>
      <c r="E85" s="35"/>
      <c r="F85" s="35"/>
      <c r="G85" s="52"/>
    </row>
    <row r="86" spans="1:7" s="6" customFormat="1" hidden="1" outlineLevel="1">
      <c r="A86" s="30"/>
      <c r="B86" s="31" t="s">
        <v>216</v>
      </c>
      <c r="C86" s="30" t="s">
        <v>177</v>
      </c>
      <c r="D86" s="35"/>
      <c r="E86" s="35"/>
      <c r="F86" s="35"/>
      <c r="G86" s="52"/>
    </row>
    <row r="87" spans="1:7" s="6" customFormat="1" hidden="1" outlineLevel="1">
      <c r="A87" s="30"/>
      <c r="B87" s="31" t="s">
        <v>217</v>
      </c>
      <c r="C87" s="30" t="s">
        <v>177</v>
      </c>
      <c r="D87" s="35"/>
      <c r="E87" s="35"/>
      <c r="F87" s="35"/>
      <c r="G87" s="52"/>
    </row>
    <row r="88" spans="1:7" s="6" customFormat="1" hidden="1" outlineLevel="1">
      <c r="A88" s="30" t="s">
        <v>239</v>
      </c>
      <c r="B88" s="31" t="s">
        <v>219</v>
      </c>
      <c r="C88" s="30" t="s">
        <v>177</v>
      </c>
      <c r="D88" s="35"/>
      <c r="E88" s="35"/>
      <c r="F88" s="35"/>
      <c r="G88" s="52"/>
    </row>
    <row r="89" spans="1:7" s="6" customFormat="1" hidden="1" outlineLevel="1">
      <c r="A89" s="30"/>
      <c r="B89" s="31" t="s">
        <v>216</v>
      </c>
      <c r="C89" s="30" t="s">
        <v>177</v>
      </c>
      <c r="D89" s="35"/>
      <c r="E89" s="35"/>
      <c r="F89" s="35"/>
      <c r="G89" s="52"/>
    </row>
    <row r="90" spans="1:7" s="6" customFormat="1" hidden="1" outlineLevel="1">
      <c r="A90" s="30"/>
      <c r="B90" s="31" t="s">
        <v>217</v>
      </c>
      <c r="C90" s="30" t="s">
        <v>177</v>
      </c>
      <c r="D90" s="35"/>
      <c r="E90" s="35"/>
      <c r="F90" s="35"/>
      <c r="G90" s="52"/>
    </row>
    <row r="91" spans="1:7" s="6" customFormat="1" hidden="1" outlineLevel="1">
      <c r="A91" s="30" t="s">
        <v>240</v>
      </c>
      <c r="B91" s="31" t="s">
        <v>241</v>
      </c>
      <c r="C91" s="30" t="s">
        <v>177</v>
      </c>
      <c r="D91" s="35"/>
      <c r="E91" s="35"/>
      <c r="F91" s="35"/>
      <c r="G91" s="52"/>
    </row>
    <row r="92" spans="1:7" s="6" customFormat="1" hidden="1" outlineLevel="1">
      <c r="A92" s="30" t="s">
        <v>242</v>
      </c>
      <c r="B92" s="31" t="s">
        <v>215</v>
      </c>
      <c r="C92" s="30" t="s">
        <v>177</v>
      </c>
      <c r="D92" s="35"/>
      <c r="E92" s="35"/>
      <c r="F92" s="35"/>
      <c r="G92" s="52"/>
    </row>
    <row r="93" spans="1:7" s="6" customFormat="1" hidden="1" outlineLevel="1">
      <c r="A93" s="30"/>
      <c r="B93" s="31" t="s">
        <v>216</v>
      </c>
      <c r="C93" s="30" t="s">
        <v>177</v>
      </c>
      <c r="D93" s="35"/>
      <c r="E93" s="35"/>
      <c r="F93" s="35"/>
      <c r="G93" s="52"/>
    </row>
    <row r="94" spans="1:7" s="6" customFormat="1" hidden="1" outlineLevel="1">
      <c r="A94" s="30"/>
      <c r="B94" s="31" t="s">
        <v>217</v>
      </c>
      <c r="C94" s="30" t="s">
        <v>177</v>
      </c>
      <c r="D94" s="35"/>
      <c r="E94" s="35"/>
      <c r="F94" s="35"/>
      <c r="G94" s="52"/>
    </row>
    <row r="95" spans="1:7" s="6" customFormat="1" hidden="1" outlineLevel="1">
      <c r="A95" s="30" t="s">
        <v>243</v>
      </c>
      <c r="B95" s="31" t="s">
        <v>219</v>
      </c>
      <c r="C95" s="30" t="s">
        <v>177</v>
      </c>
      <c r="D95" s="35"/>
      <c r="E95" s="35"/>
      <c r="F95" s="35"/>
      <c r="G95" s="52"/>
    </row>
    <row r="96" spans="1:7" s="6" customFormat="1" hidden="1" outlineLevel="1">
      <c r="A96" s="30"/>
      <c r="B96" s="31" t="s">
        <v>216</v>
      </c>
      <c r="C96" s="30" t="s">
        <v>177</v>
      </c>
      <c r="D96" s="35"/>
      <c r="E96" s="35"/>
      <c r="F96" s="35"/>
      <c r="G96" s="52"/>
    </row>
    <row r="97" spans="1:7" s="6" customFormat="1" hidden="1" outlineLevel="1">
      <c r="A97" s="30"/>
      <c r="B97" s="31" t="s">
        <v>217</v>
      </c>
      <c r="C97" s="30" t="s">
        <v>177</v>
      </c>
      <c r="D97" s="35"/>
      <c r="E97" s="35"/>
      <c r="F97" s="35"/>
      <c r="G97" s="52"/>
    </row>
    <row r="98" spans="1:7" s="6" customFormat="1" ht="38.25" hidden="1" outlineLevel="1">
      <c r="A98" s="30" t="s">
        <v>157</v>
      </c>
      <c r="B98" s="31" t="s">
        <v>244</v>
      </c>
      <c r="C98" s="30" t="s">
        <v>177</v>
      </c>
      <c r="D98" s="35"/>
      <c r="E98" s="35"/>
      <c r="F98" s="35"/>
      <c r="G98" s="52"/>
    </row>
    <row r="99" spans="1:7" s="6" customFormat="1" hidden="1" outlineLevel="1">
      <c r="A99" s="30"/>
      <c r="B99" s="31" t="s">
        <v>245</v>
      </c>
      <c r="C99" s="30" t="s">
        <v>177</v>
      </c>
      <c r="D99" s="35"/>
      <c r="E99" s="35"/>
      <c r="F99" s="35"/>
      <c r="G99" s="52"/>
    </row>
    <row r="100" spans="1:7" s="6" customFormat="1" hidden="1" outlineLevel="1">
      <c r="A100" s="30"/>
      <c r="B100" s="31" t="s">
        <v>216</v>
      </c>
      <c r="C100" s="30" t="s">
        <v>177</v>
      </c>
      <c r="D100" s="35"/>
      <c r="E100" s="35"/>
      <c r="F100" s="35"/>
      <c r="G100" s="52"/>
    </row>
    <row r="101" spans="1:7" s="6" customFormat="1" hidden="1" outlineLevel="1">
      <c r="A101" s="30"/>
      <c r="B101" s="31" t="s">
        <v>217</v>
      </c>
      <c r="C101" s="30" t="s">
        <v>177</v>
      </c>
      <c r="D101" s="35"/>
      <c r="E101" s="35"/>
      <c r="F101" s="35"/>
      <c r="G101" s="52"/>
    </row>
    <row r="102" spans="1:7" s="6" customFormat="1" hidden="1" outlineLevel="1">
      <c r="A102" s="30"/>
      <c r="B102" s="31" t="s">
        <v>246</v>
      </c>
      <c r="C102" s="30" t="s">
        <v>177</v>
      </c>
      <c r="D102" s="35"/>
      <c r="E102" s="35"/>
      <c r="F102" s="35"/>
      <c r="G102" s="52"/>
    </row>
    <row r="103" spans="1:7" s="6" customFormat="1" hidden="1" outlineLevel="1">
      <c r="A103" s="30"/>
      <c r="B103" s="31" t="s">
        <v>216</v>
      </c>
      <c r="C103" s="30" t="s">
        <v>177</v>
      </c>
      <c r="D103" s="35"/>
      <c r="E103" s="35"/>
      <c r="F103" s="35"/>
      <c r="G103" s="52"/>
    </row>
    <row r="104" spans="1:7" s="6" customFormat="1" hidden="1" outlineLevel="1">
      <c r="A104" s="30"/>
      <c r="B104" s="31" t="s">
        <v>217</v>
      </c>
      <c r="C104" s="30" t="s">
        <v>177</v>
      </c>
      <c r="D104" s="35"/>
      <c r="E104" s="35"/>
      <c r="F104" s="35"/>
      <c r="G104" s="52"/>
    </row>
    <row r="105" spans="1:7" s="6" customFormat="1" hidden="1" outlineLevel="1">
      <c r="A105" s="30"/>
      <c r="B105" s="31" t="s">
        <v>247</v>
      </c>
      <c r="C105" s="30" t="s">
        <v>177</v>
      </c>
      <c r="D105" s="35"/>
      <c r="E105" s="35"/>
      <c r="F105" s="35"/>
      <c r="G105" s="52"/>
    </row>
    <row r="106" spans="1:7" s="6" customFormat="1" hidden="1" outlineLevel="1">
      <c r="A106" s="30"/>
      <c r="B106" s="31" t="s">
        <v>216</v>
      </c>
      <c r="C106" s="30" t="s">
        <v>177</v>
      </c>
      <c r="D106" s="35"/>
      <c r="E106" s="35"/>
      <c r="F106" s="35"/>
      <c r="G106" s="52"/>
    </row>
    <row r="107" spans="1:7" s="6" customFormat="1" hidden="1" outlineLevel="1">
      <c r="A107" s="30"/>
      <c r="B107" s="31" t="s">
        <v>217</v>
      </c>
      <c r="C107" s="30" t="s">
        <v>177</v>
      </c>
      <c r="D107" s="35"/>
      <c r="E107" s="35"/>
      <c r="F107" s="35"/>
      <c r="G107" s="52"/>
    </row>
    <row r="108" spans="1:7" s="6" customFormat="1" ht="38.25" hidden="1" outlineLevel="1">
      <c r="A108" s="30" t="s">
        <v>159</v>
      </c>
      <c r="B108" s="31" t="s">
        <v>248</v>
      </c>
      <c r="C108" s="30" t="s">
        <v>177</v>
      </c>
      <c r="D108" s="35"/>
      <c r="E108" s="35"/>
      <c r="F108" s="35"/>
      <c r="G108" s="52"/>
    </row>
    <row r="109" spans="1:7" s="6" customFormat="1" hidden="1" outlineLevel="1">
      <c r="A109" s="30"/>
      <c r="B109" s="31" t="s">
        <v>249</v>
      </c>
      <c r="C109" s="30" t="s">
        <v>177</v>
      </c>
      <c r="D109" s="35"/>
      <c r="E109" s="35"/>
      <c r="F109" s="35"/>
      <c r="G109" s="52"/>
    </row>
    <row r="110" spans="1:7" s="6" customFormat="1" hidden="1" outlineLevel="1">
      <c r="A110" s="30"/>
      <c r="B110" s="31" t="s">
        <v>250</v>
      </c>
      <c r="C110" s="30" t="s">
        <v>177</v>
      </c>
      <c r="D110" s="35"/>
      <c r="E110" s="35"/>
      <c r="F110" s="35"/>
      <c r="G110" s="52"/>
    </row>
    <row r="111" spans="1:7" s="6" customFormat="1" hidden="1" outlineLevel="1">
      <c r="A111" s="30" t="s">
        <v>65</v>
      </c>
      <c r="B111" s="31" t="s">
        <v>251</v>
      </c>
      <c r="C111" s="30"/>
      <c r="D111" s="35"/>
      <c r="E111" s="35"/>
      <c r="F111" s="35"/>
      <c r="G111" s="52"/>
    </row>
    <row r="112" spans="1:7" s="6" customFormat="1" hidden="1" outlineLevel="1">
      <c r="A112" s="30"/>
      <c r="B112" s="31" t="s">
        <v>188</v>
      </c>
      <c r="C112" s="30"/>
      <c r="D112" s="35"/>
      <c r="E112" s="35"/>
      <c r="F112" s="35"/>
      <c r="G112" s="52"/>
    </row>
    <row r="113" spans="1:7" s="6" customFormat="1" ht="25.5" hidden="1" outlineLevel="1">
      <c r="A113" s="30" t="s">
        <v>164</v>
      </c>
      <c r="B113" s="31" t="s">
        <v>252</v>
      </c>
      <c r="C113" s="30" t="s">
        <v>253</v>
      </c>
      <c r="D113" s="35"/>
      <c r="E113" s="35"/>
      <c r="F113" s="35"/>
      <c r="G113" s="52"/>
    </row>
    <row r="114" spans="1:7" s="6" customFormat="1" ht="38.25" hidden="1" outlineLevel="1">
      <c r="A114" s="30" t="s">
        <v>254</v>
      </c>
      <c r="B114" s="31" t="s">
        <v>255</v>
      </c>
      <c r="C114" s="30" t="s">
        <v>253</v>
      </c>
      <c r="D114" s="35"/>
      <c r="E114" s="35"/>
      <c r="F114" s="35"/>
      <c r="G114" s="52"/>
    </row>
    <row r="115" spans="1:7" s="6" customFormat="1" hidden="1" outlineLevel="1">
      <c r="A115" s="30"/>
      <c r="B115" s="31" t="s">
        <v>245</v>
      </c>
      <c r="C115" s="30" t="s">
        <v>253</v>
      </c>
      <c r="D115" s="35"/>
      <c r="E115" s="35"/>
      <c r="F115" s="35"/>
      <c r="G115" s="52"/>
    </row>
    <row r="116" spans="1:7" s="6" customFormat="1" hidden="1" outlineLevel="1">
      <c r="A116" s="30"/>
      <c r="B116" s="31" t="s">
        <v>246</v>
      </c>
      <c r="C116" s="30" t="s">
        <v>253</v>
      </c>
      <c r="D116" s="35"/>
      <c r="E116" s="35"/>
      <c r="F116" s="35"/>
      <c r="G116" s="52"/>
    </row>
    <row r="117" spans="1:7" s="6" customFormat="1" hidden="1" outlineLevel="1">
      <c r="A117" s="30"/>
      <c r="B117" s="31" t="s">
        <v>247</v>
      </c>
      <c r="C117" s="30" t="s">
        <v>253</v>
      </c>
      <c r="D117" s="35"/>
      <c r="E117" s="35"/>
      <c r="F117" s="35"/>
      <c r="G117" s="52"/>
    </row>
    <row r="118" spans="1:7" s="6" customFormat="1" ht="38.25" hidden="1" outlineLevel="1">
      <c r="A118" s="30" t="s">
        <v>256</v>
      </c>
      <c r="B118" s="31" t="s">
        <v>257</v>
      </c>
      <c r="C118" s="30" t="s">
        <v>253</v>
      </c>
      <c r="D118" s="35"/>
      <c r="E118" s="35"/>
      <c r="F118" s="35"/>
      <c r="G118" s="52"/>
    </row>
    <row r="119" spans="1:7" s="6" customFormat="1" hidden="1" outlineLevel="1">
      <c r="A119" s="30" t="s">
        <v>66</v>
      </c>
      <c r="B119" s="31" t="s">
        <v>258</v>
      </c>
      <c r="C119" s="30"/>
      <c r="D119" s="35"/>
      <c r="E119" s="35"/>
      <c r="F119" s="35"/>
      <c r="G119" s="52"/>
    </row>
    <row r="120" spans="1:7" s="6" customFormat="1" hidden="1" outlineLevel="1">
      <c r="A120" s="30"/>
      <c r="B120" s="31" t="s">
        <v>188</v>
      </c>
      <c r="C120" s="30"/>
      <c r="D120" s="35"/>
      <c r="E120" s="35"/>
      <c r="F120" s="35"/>
      <c r="G120" s="52"/>
    </row>
    <row r="121" spans="1:7" s="6" customFormat="1" ht="25.5" hidden="1" outlineLevel="1">
      <c r="A121" s="30" t="s">
        <v>168</v>
      </c>
      <c r="B121" s="31" t="s">
        <v>259</v>
      </c>
      <c r="C121" s="30" t="s">
        <v>260</v>
      </c>
      <c r="D121" s="35"/>
      <c r="E121" s="35"/>
      <c r="F121" s="35"/>
      <c r="G121" s="52"/>
    </row>
    <row r="122" spans="1:7" s="6" customFormat="1" ht="38.25" hidden="1" outlineLevel="1">
      <c r="A122" s="30" t="s">
        <v>170</v>
      </c>
      <c r="B122" s="31" t="s">
        <v>261</v>
      </c>
      <c r="C122" s="30" t="s">
        <v>260</v>
      </c>
      <c r="D122" s="35"/>
      <c r="E122" s="35"/>
      <c r="F122" s="35"/>
      <c r="G122" s="52"/>
    </row>
    <row r="123" spans="1:7" s="6" customFormat="1" hidden="1" outlineLevel="1">
      <c r="A123" s="30"/>
      <c r="B123" s="31" t="s">
        <v>245</v>
      </c>
      <c r="C123" s="30" t="s">
        <v>260</v>
      </c>
      <c r="D123" s="35"/>
      <c r="E123" s="35"/>
      <c r="F123" s="35"/>
      <c r="G123" s="52"/>
    </row>
    <row r="124" spans="1:7" s="6" customFormat="1" hidden="1" outlineLevel="1">
      <c r="A124" s="30"/>
      <c r="B124" s="31" t="s">
        <v>246</v>
      </c>
      <c r="C124" s="30" t="s">
        <v>260</v>
      </c>
      <c r="D124" s="35"/>
      <c r="E124" s="35"/>
      <c r="F124" s="35"/>
      <c r="G124" s="52"/>
    </row>
    <row r="125" spans="1:7" s="6" customFormat="1" hidden="1" outlineLevel="1">
      <c r="A125" s="30"/>
      <c r="B125" s="31" t="s">
        <v>247</v>
      </c>
      <c r="C125" s="30" t="s">
        <v>260</v>
      </c>
      <c r="D125" s="35"/>
      <c r="E125" s="35"/>
      <c r="F125" s="35"/>
      <c r="G125" s="52"/>
    </row>
    <row r="126" spans="1:7" s="6" customFormat="1" hidden="1" outlineLevel="1">
      <c r="A126" s="30" t="s">
        <v>68</v>
      </c>
      <c r="B126" s="31" t="s">
        <v>262</v>
      </c>
      <c r="C126" s="30" t="s">
        <v>260</v>
      </c>
      <c r="D126" s="35"/>
      <c r="E126" s="35"/>
      <c r="F126" s="35"/>
      <c r="G126" s="52"/>
    </row>
    <row r="127" spans="1:7" s="6" customFormat="1" hidden="1" outlineLevel="1">
      <c r="A127" s="30" t="s">
        <v>70</v>
      </c>
      <c r="B127" s="31" t="s">
        <v>263</v>
      </c>
      <c r="C127" s="30" t="s">
        <v>76</v>
      </c>
      <c r="D127" s="35"/>
      <c r="E127" s="35"/>
      <c r="F127" s="35"/>
      <c r="G127" s="52"/>
    </row>
    <row r="128" spans="1:7" s="6" customFormat="1" ht="25.5" hidden="1" outlineLevel="1">
      <c r="A128" s="30" t="s">
        <v>73</v>
      </c>
      <c r="B128" s="31" t="s">
        <v>9</v>
      </c>
      <c r="C128" s="30"/>
      <c r="D128" s="35"/>
      <c r="E128" s="35"/>
      <c r="F128" s="35"/>
      <c r="G128" s="52"/>
    </row>
    <row r="129" spans="1:7" s="6" customFormat="1" hidden="1" outlineLevel="1">
      <c r="A129" s="30" t="s">
        <v>264</v>
      </c>
      <c r="B129" s="31" t="s">
        <v>202</v>
      </c>
      <c r="C129" s="30" t="s">
        <v>203</v>
      </c>
      <c r="D129" s="35"/>
      <c r="E129" s="35"/>
      <c r="F129" s="35"/>
      <c r="G129" s="52"/>
    </row>
    <row r="130" spans="1:7" s="6" customFormat="1" ht="25.5" hidden="1" outlineLevel="1">
      <c r="A130" s="30" t="s">
        <v>265</v>
      </c>
      <c r="B130" s="31" t="s">
        <v>205</v>
      </c>
      <c r="C130" s="57" t="s">
        <v>206</v>
      </c>
      <c r="D130" s="35"/>
      <c r="E130" s="35"/>
      <c r="F130" s="35"/>
      <c r="G130" s="52"/>
    </row>
    <row r="131" spans="1:7" s="6" customFormat="1" ht="25.5" hidden="1" outlineLevel="1">
      <c r="A131" s="30" t="s">
        <v>266</v>
      </c>
      <c r="B131" s="31" t="s">
        <v>208</v>
      </c>
      <c r="C131" s="30"/>
      <c r="D131" s="35"/>
      <c r="E131" s="35"/>
      <c r="F131" s="35"/>
      <c r="G131" s="52"/>
    </row>
    <row r="132" spans="1:7" s="6" customFormat="1" hidden="1" outlineLevel="1">
      <c r="A132" s="30" t="s">
        <v>75</v>
      </c>
      <c r="B132" s="31" t="s">
        <v>267</v>
      </c>
      <c r="C132" s="30" t="s">
        <v>76</v>
      </c>
      <c r="D132" s="35"/>
      <c r="E132" s="35"/>
      <c r="F132" s="35"/>
      <c r="G132" s="52"/>
    </row>
    <row r="133" spans="1:7" s="6" customFormat="1" hidden="1" outlineLevel="1">
      <c r="A133" s="30" t="s">
        <v>80</v>
      </c>
      <c r="B133" s="31" t="s">
        <v>268</v>
      </c>
      <c r="C133" s="30" t="s">
        <v>76</v>
      </c>
      <c r="D133" s="35"/>
      <c r="E133" s="35"/>
      <c r="F133" s="35"/>
      <c r="G133" s="52"/>
    </row>
    <row r="134" spans="1:7" s="6" customFormat="1" hidden="1" outlineLevel="1">
      <c r="A134" s="30" t="s">
        <v>90</v>
      </c>
      <c r="B134" s="31" t="s">
        <v>269</v>
      </c>
      <c r="C134" s="30" t="s">
        <v>76</v>
      </c>
      <c r="D134" s="35"/>
      <c r="E134" s="35"/>
      <c r="F134" s="35"/>
      <c r="G134" s="52"/>
    </row>
    <row r="135" spans="1:7" s="6" customFormat="1" hidden="1" outlineLevel="1">
      <c r="A135" s="30" t="s">
        <v>91</v>
      </c>
      <c r="B135" s="31" t="s">
        <v>162</v>
      </c>
      <c r="C135" s="30" t="s">
        <v>76</v>
      </c>
      <c r="D135" s="35"/>
      <c r="E135" s="35"/>
      <c r="F135" s="35"/>
      <c r="G135" s="52"/>
    </row>
    <row r="136" spans="1:7" s="6" customFormat="1" ht="25.5" hidden="1" outlineLevel="1">
      <c r="A136" s="30" t="s">
        <v>100</v>
      </c>
      <c r="B136" s="31" t="s">
        <v>270</v>
      </c>
      <c r="C136" s="30" t="s">
        <v>271</v>
      </c>
      <c r="D136" s="35"/>
      <c r="E136" s="35"/>
      <c r="F136" s="35"/>
      <c r="G136" s="52"/>
    </row>
    <row r="137" spans="1:7" s="6" customFormat="1" ht="38.25" hidden="1" outlineLevel="1">
      <c r="A137" s="30" t="s">
        <v>105</v>
      </c>
      <c r="B137" s="31" t="s">
        <v>10</v>
      </c>
      <c r="C137" s="30"/>
      <c r="D137" s="35"/>
      <c r="E137" s="35"/>
      <c r="F137" s="35"/>
      <c r="G137" s="52"/>
    </row>
    <row r="138" spans="1:7" s="6" customFormat="1" ht="26.25" customHeight="1" collapsed="1">
      <c r="A138" s="109" t="s">
        <v>272</v>
      </c>
      <c r="B138" s="110"/>
      <c r="C138" s="110"/>
      <c r="D138" s="110"/>
      <c r="E138" s="110"/>
      <c r="F138" s="111"/>
      <c r="G138" s="52"/>
    </row>
    <row r="139" spans="1:7">
      <c r="A139" s="30" t="s">
        <v>64</v>
      </c>
      <c r="B139" s="31" t="s">
        <v>25</v>
      </c>
      <c r="C139" s="30" t="s">
        <v>27</v>
      </c>
      <c r="D139" s="23">
        <f>[17]Ф4!$J$11</f>
        <v>247</v>
      </c>
      <c r="E139" s="23">
        <f>'[18]0.1'!$I$11</f>
        <v>247</v>
      </c>
      <c r="F139" s="23">
        <f>'[18]0.1'!$L$11</f>
        <v>247</v>
      </c>
    </row>
    <row r="140" spans="1:7" ht="38.25">
      <c r="A140" s="30" t="s">
        <v>65</v>
      </c>
      <c r="B140" s="31" t="s">
        <v>26</v>
      </c>
      <c r="C140" s="30" t="s">
        <v>27</v>
      </c>
      <c r="D140" s="23">
        <f>[17]Ф4!$J$12-[17]Ф4!$J$14</f>
        <v>240.53720243072146</v>
      </c>
      <c r="E140" s="23">
        <f>'[18]0.1'!$I$12</f>
        <v>237.78770909090909</v>
      </c>
      <c r="F140" s="23">
        <f>'[18]0.1'!$L$12</f>
        <v>236.41306619259453</v>
      </c>
    </row>
    <row r="141" spans="1:7">
      <c r="A141" s="30" t="s">
        <v>66</v>
      </c>
      <c r="B141" s="31" t="s">
        <v>67</v>
      </c>
      <c r="C141" s="30" t="s">
        <v>128</v>
      </c>
      <c r="D141" s="23">
        <f>'[4]ЧТЭЦ-4 Б1'!$E$7</f>
        <v>1136</v>
      </c>
      <c r="E141" s="23">
        <f>'[18]0.1'!$I$13</f>
        <v>1476.4188719900199</v>
      </c>
      <c r="F141" s="23">
        <f>'[18]0.1'!$L$13</f>
        <v>1822.9924415221385</v>
      </c>
    </row>
    <row r="142" spans="1:7">
      <c r="A142" s="30" t="s">
        <v>68</v>
      </c>
      <c r="B142" s="31" t="s">
        <v>69</v>
      </c>
      <c r="C142" s="30" t="s">
        <v>128</v>
      </c>
      <c r="D142" s="23">
        <f>'[4]ЧТЭЦ-4 Б1'!$E$22</f>
        <v>1081.1319999999998</v>
      </c>
      <c r="E142" s="23">
        <f>'[18]0.1'!$I$15</f>
        <v>1402.6140190685369</v>
      </c>
      <c r="F142" s="23">
        <f>'[18]0.1'!$L$15</f>
        <v>1730.3209671999455</v>
      </c>
    </row>
    <row r="143" spans="1:7">
      <c r="A143" s="30" t="s">
        <v>70</v>
      </c>
      <c r="B143" s="31" t="s">
        <v>71</v>
      </c>
      <c r="C143" s="30" t="s">
        <v>72</v>
      </c>
      <c r="D143" s="23">
        <f>'[4]ЧТЭЦ-4 Б1'!$E$23</f>
        <v>377.75099999999998</v>
      </c>
      <c r="E143" s="23">
        <f>'[18]0.1'!$I$16</f>
        <v>386.90009341087779</v>
      </c>
      <c r="F143" s="23">
        <f>'[18]0.1'!$L$16</f>
        <v>569.74209074875046</v>
      </c>
    </row>
    <row r="144" spans="1:7">
      <c r="A144" s="30" t="s">
        <v>73</v>
      </c>
      <c r="B144" s="31" t="s">
        <v>74</v>
      </c>
      <c r="C144" s="30" t="s">
        <v>72</v>
      </c>
      <c r="D144" s="23">
        <f>'[4]ЧТЭЦ-4 Б1'!$E$29</f>
        <v>376.95610999999997</v>
      </c>
      <c r="E144" s="23">
        <f>'[18]0.1'!$I$17</f>
        <v>385.75292674421109</v>
      </c>
      <c r="F144" s="23">
        <f>'[18]0.1'!$L$17</f>
        <v>568.49692408208375</v>
      </c>
    </row>
    <row r="145" spans="1:8">
      <c r="A145" s="30" t="s">
        <v>75</v>
      </c>
      <c r="B145" s="31" t="s">
        <v>8</v>
      </c>
      <c r="C145" s="30" t="s">
        <v>76</v>
      </c>
      <c r="D145" s="34"/>
      <c r="E145" s="23">
        <f>'[18]0.1'!$I$43</f>
        <v>2641513.2865598015</v>
      </c>
      <c r="F145" s="23">
        <f>'[18]0.1'!$L$43</f>
        <v>3358764.2420204738</v>
      </c>
    </row>
    <row r="146" spans="1:8">
      <c r="A146" s="30"/>
      <c r="B146" s="31" t="s">
        <v>188</v>
      </c>
      <c r="C146" s="30"/>
      <c r="D146" s="34"/>
      <c r="E146" s="34"/>
      <c r="F146" s="34"/>
    </row>
    <row r="147" spans="1:8">
      <c r="A147" s="30" t="s">
        <v>77</v>
      </c>
      <c r="B147" s="32" t="s">
        <v>11</v>
      </c>
      <c r="C147" s="30" t="s">
        <v>76</v>
      </c>
      <c r="D147" s="34"/>
      <c r="E147" s="23">
        <f>'[18]0.1'!$G$43</f>
        <v>1873517.4439265679</v>
      </c>
      <c r="F147" s="23">
        <f>'[18]0.1'!$J$43</f>
        <v>2560084.5781419473</v>
      </c>
    </row>
    <row r="148" spans="1:8">
      <c r="A148" s="30" t="s">
        <v>78</v>
      </c>
      <c r="B148" s="32" t="s">
        <v>12</v>
      </c>
      <c r="C148" s="30" t="s">
        <v>76</v>
      </c>
      <c r="D148" s="34"/>
      <c r="E148" s="23">
        <f>'[18]0.1'!$H$43</f>
        <v>767995.84263323341</v>
      </c>
      <c r="F148" s="23">
        <f>'[18]0.1'!$K$43</f>
        <v>798679.66387852642</v>
      </c>
    </row>
    <row r="149" spans="1:8" ht="25.5">
      <c r="A149" s="30" t="s">
        <v>79</v>
      </c>
      <c r="B149" s="32" t="s">
        <v>13</v>
      </c>
      <c r="C149" s="30" t="s">
        <v>76</v>
      </c>
      <c r="D149" s="35"/>
      <c r="E149" s="35"/>
      <c r="F149" s="35"/>
    </row>
    <row r="150" spans="1:8">
      <c r="A150" s="30" t="s">
        <v>80</v>
      </c>
      <c r="B150" s="31" t="s">
        <v>81</v>
      </c>
      <c r="C150" s="30" t="s">
        <v>76</v>
      </c>
      <c r="D150" s="35"/>
      <c r="E150" s="23">
        <f>'[18]0.1'!$I$31</f>
        <v>2241913.5607620259</v>
      </c>
      <c r="F150" s="23">
        <f>'[18]0.1'!$L$31</f>
        <v>3161195.6231962848</v>
      </c>
      <c r="G150" s="41"/>
      <c r="H150" s="41"/>
    </row>
    <row r="151" spans="1:8">
      <c r="A151" s="30"/>
      <c r="B151" s="31" t="s">
        <v>188</v>
      </c>
      <c r="C151" s="30"/>
      <c r="D151" s="35"/>
      <c r="E151" s="34"/>
      <c r="F151" s="34"/>
    </row>
    <row r="152" spans="1:8">
      <c r="A152" s="30" t="s">
        <v>82</v>
      </c>
      <c r="B152" s="32" t="s">
        <v>83</v>
      </c>
      <c r="C152" s="30" t="s">
        <v>76</v>
      </c>
      <c r="D152" s="35"/>
      <c r="E152" s="23">
        <f>'[18]0.1'!$I$32</f>
        <v>1870625.1668571797</v>
      </c>
      <c r="F152" s="23">
        <f>'[18]0.1'!$L$32</f>
        <v>2556119.0527738123</v>
      </c>
      <c r="G152" s="41"/>
      <c r="H152" s="41"/>
    </row>
    <row r="153" spans="1:8" ht="25.5">
      <c r="A153" s="30"/>
      <c r="B153" s="32" t="s">
        <v>84</v>
      </c>
      <c r="C153" s="30" t="s">
        <v>28</v>
      </c>
      <c r="D153" s="23">
        <f>'[4]ЧТЭЦ-4 Б1'!$E$32</f>
        <v>211.87487668560411</v>
      </c>
      <c r="E153" s="23">
        <f>'[18]4'!$L$24</f>
        <v>221.40000000000003</v>
      </c>
      <c r="F153" s="23">
        <f>'[18]4'!$M$24</f>
        <v>221.4</v>
      </c>
      <c r="G153" s="41"/>
      <c r="H153" s="41"/>
    </row>
    <row r="154" spans="1:8">
      <c r="A154" s="30" t="s">
        <v>85</v>
      </c>
      <c r="B154" s="32" t="s">
        <v>86</v>
      </c>
      <c r="C154" s="30" t="s">
        <v>76</v>
      </c>
      <c r="D154" s="35"/>
      <c r="E154" s="23">
        <f>'[18]0.1'!$I$33</f>
        <v>371288.39390484616</v>
      </c>
      <c r="F154" s="23">
        <f>'[18]0.1'!$L$33</f>
        <v>605076.57042247243</v>
      </c>
    </row>
    <row r="155" spans="1:8">
      <c r="A155" s="30"/>
      <c r="B155" s="32" t="s">
        <v>87</v>
      </c>
      <c r="C155" s="30" t="s">
        <v>88</v>
      </c>
      <c r="D155" s="23">
        <f>'[4]ЧТЭЦ-4 Б1'!$E$36</f>
        <v>157.68323578230104</v>
      </c>
      <c r="E155" s="23">
        <f>'[18]4'!$L$28</f>
        <v>159.69999999999999</v>
      </c>
      <c r="F155" s="23">
        <f>'[18]4'!$M$28</f>
        <v>159.70000000000002</v>
      </c>
    </row>
    <row r="156" spans="1:8" ht="25.5">
      <c r="A156" s="30"/>
      <c r="B156" s="7" t="s">
        <v>89</v>
      </c>
      <c r="C156" s="30" t="s">
        <v>24</v>
      </c>
      <c r="D156" s="70" t="s">
        <v>308</v>
      </c>
      <c r="E156" s="88" t="s">
        <v>317</v>
      </c>
      <c r="F156" s="88" t="s">
        <v>317</v>
      </c>
    </row>
    <row r="157" spans="1:8">
      <c r="A157" s="30" t="s">
        <v>90</v>
      </c>
      <c r="B157" s="7" t="s">
        <v>14</v>
      </c>
      <c r="C157" s="30" t="s">
        <v>76</v>
      </c>
      <c r="D157" s="35"/>
      <c r="E157" s="35"/>
      <c r="F157" s="35"/>
    </row>
    <row r="158" spans="1:8" ht="25.5">
      <c r="A158" s="30" t="s">
        <v>91</v>
      </c>
      <c r="B158" s="7" t="s">
        <v>9</v>
      </c>
      <c r="C158" s="30" t="s">
        <v>24</v>
      </c>
      <c r="D158" s="35"/>
      <c r="E158" s="35"/>
      <c r="F158" s="35"/>
    </row>
    <row r="159" spans="1:8">
      <c r="A159" s="30" t="s">
        <v>92</v>
      </c>
      <c r="B159" s="32" t="s">
        <v>93</v>
      </c>
      <c r="C159" s="30" t="s">
        <v>94</v>
      </c>
      <c r="D159" s="35"/>
      <c r="E159" s="35"/>
      <c r="F159" s="35"/>
    </row>
    <row r="160" spans="1:8" ht="25.5">
      <c r="A160" s="33" t="s">
        <v>95</v>
      </c>
      <c r="B160" s="32" t="s">
        <v>96</v>
      </c>
      <c r="C160" s="47" t="s">
        <v>97</v>
      </c>
      <c r="D160" s="35"/>
      <c r="E160" s="35"/>
      <c r="F160" s="35"/>
    </row>
    <row r="161" spans="1:12" ht="25.5">
      <c r="A161" s="30" t="s">
        <v>98</v>
      </c>
      <c r="B161" s="32" t="s">
        <v>99</v>
      </c>
      <c r="C161" s="30" t="s">
        <v>24</v>
      </c>
      <c r="D161" s="35"/>
      <c r="E161" s="35"/>
      <c r="F161" s="35"/>
    </row>
    <row r="162" spans="1:12">
      <c r="A162" s="30" t="s">
        <v>100</v>
      </c>
      <c r="B162" s="7" t="s">
        <v>101</v>
      </c>
      <c r="C162" s="30" t="s">
        <v>76</v>
      </c>
      <c r="D162" s="35"/>
      <c r="E162" s="35"/>
      <c r="F162" s="35"/>
      <c r="G162" s="41"/>
      <c r="I162" s="41"/>
      <c r="J162" s="41"/>
      <c r="K162" s="41"/>
      <c r="L162" s="41"/>
    </row>
    <row r="163" spans="1:12">
      <c r="A163" s="30"/>
      <c r="B163" s="31" t="s">
        <v>188</v>
      </c>
      <c r="C163" s="30"/>
      <c r="D163" s="35"/>
      <c r="E163" s="35"/>
      <c r="F163" s="35"/>
      <c r="H163" s="41"/>
      <c r="I163" s="41"/>
      <c r="J163" s="41"/>
      <c r="K163" s="41"/>
      <c r="L163" s="41"/>
    </row>
    <row r="164" spans="1:12">
      <c r="A164" s="30" t="s">
        <v>102</v>
      </c>
      <c r="B164" s="32" t="s">
        <v>15</v>
      </c>
      <c r="C164" s="30" t="s">
        <v>76</v>
      </c>
      <c r="D164" s="35"/>
      <c r="E164" s="35"/>
      <c r="F164" s="35"/>
      <c r="H164" s="41"/>
      <c r="I164" s="41"/>
      <c r="J164" s="41"/>
      <c r="K164" s="41"/>
      <c r="L164" s="41"/>
    </row>
    <row r="165" spans="1:12">
      <c r="A165" s="30" t="s">
        <v>103</v>
      </c>
      <c r="B165" s="32" t="s">
        <v>16</v>
      </c>
      <c r="C165" s="30" t="s">
        <v>76</v>
      </c>
      <c r="D165" s="35"/>
      <c r="E165" s="35"/>
      <c r="F165" s="35"/>
      <c r="H165" s="41"/>
      <c r="I165" s="90"/>
      <c r="J165" s="41"/>
      <c r="K165" s="41"/>
      <c r="L165" s="41"/>
    </row>
    <row r="166" spans="1:12" ht="25.5">
      <c r="A166" s="30" t="s">
        <v>104</v>
      </c>
      <c r="B166" s="32" t="s">
        <v>17</v>
      </c>
      <c r="C166" s="30" t="s">
        <v>76</v>
      </c>
      <c r="D166" s="35"/>
      <c r="E166" s="35"/>
      <c r="F166" s="35"/>
      <c r="H166" s="41"/>
      <c r="I166" s="90"/>
      <c r="J166" s="41"/>
      <c r="K166" s="41"/>
      <c r="L166" s="41"/>
    </row>
    <row r="167" spans="1:12">
      <c r="A167" s="30" t="s">
        <v>145</v>
      </c>
      <c r="B167" s="32" t="s">
        <v>146</v>
      </c>
      <c r="C167" s="30" t="s">
        <v>76</v>
      </c>
      <c r="D167" s="35"/>
      <c r="E167" s="35"/>
      <c r="F167" s="35"/>
      <c r="H167" s="41"/>
      <c r="I167" s="41"/>
      <c r="J167" s="41"/>
      <c r="K167" s="41"/>
      <c r="L167" s="41"/>
    </row>
    <row r="168" spans="1:12">
      <c r="A168" s="30" t="s">
        <v>105</v>
      </c>
      <c r="B168" s="7" t="s">
        <v>106</v>
      </c>
      <c r="C168" s="30" t="s">
        <v>76</v>
      </c>
      <c r="D168" s="35"/>
      <c r="E168" s="35"/>
      <c r="F168" s="35"/>
      <c r="H168" s="41"/>
      <c r="I168" s="41"/>
      <c r="J168" s="41"/>
      <c r="K168" s="41"/>
      <c r="L168" s="41"/>
    </row>
    <row r="169" spans="1:12">
      <c r="A169" s="30"/>
      <c r="B169" s="31" t="s">
        <v>188</v>
      </c>
      <c r="C169" s="30"/>
      <c r="D169" s="35"/>
      <c r="E169" s="35"/>
      <c r="F169" s="35"/>
    </row>
    <row r="170" spans="1:12">
      <c r="A170" s="30" t="s">
        <v>107</v>
      </c>
      <c r="B170" s="32" t="s">
        <v>18</v>
      </c>
      <c r="C170" s="30" t="s">
        <v>76</v>
      </c>
      <c r="D170" s="35"/>
      <c r="E170" s="35"/>
      <c r="F170" s="35"/>
    </row>
    <row r="171" spans="1:12">
      <c r="A171" s="30" t="s">
        <v>108</v>
      </c>
      <c r="B171" s="32" t="s">
        <v>31</v>
      </c>
      <c r="C171" s="30" t="s">
        <v>76</v>
      </c>
      <c r="D171" s="35"/>
      <c r="E171" s="35"/>
      <c r="F171" s="35"/>
    </row>
    <row r="172" spans="1:12">
      <c r="A172" s="30" t="s">
        <v>109</v>
      </c>
      <c r="B172" s="7" t="s">
        <v>110</v>
      </c>
      <c r="C172" s="30" t="s">
        <v>76</v>
      </c>
      <c r="D172" s="35"/>
      <c r="E172" s="35"/>
      <c r="F172" s="35"/>
    </row>
    <row r="173" spans="1:12">
      <c r="A173" s="30"/>
      <c r="B173" s="31" t="s">
        <v>188</v>
      </c>
      <c r="C173" s="30"/>
      <c r="D173" s="34"/>
      <c r="E173" s="35"/>
      <c r="F173" s="35"/>
    </row>
    <row r="174" spans="1:12">
      <c r="A174" s="30" t="s">
        <v>111</v>
      </c>
      <c r="B174" s="32" t="s">
        <v>15</v>
      </c>
      <c r="C174" s="30" t="s">
        <v>76</v>
      </c>
      <c r="D174" s="35"/>
      <c r="E174" s="35"/>
      <c r="F174" s="35"/>
    </row>
    <row r="175" spans="1:12">
      <c r="A175" s="30" t="s">
        <v>112</v>
      </c>
      <c r="B175" s="32" t="s">
        <v>16</v>
      </c>
      <c r="C175" s="30" t="s">
        <v>76</v>
      </c>
      <c r="D175" s="35"/>
      <c r="E175" s="35"/>
      <c r="F175" s="35"/>
    </row>
    <row r="176" spans="1:12" ht="25.5">
      <c r="A176" s="30" t="s">
        <v>113</v>
      </c>
      <c r="B176" s="32" t="s">
        <v>17</v>
      </c>
      <c r="C176" s="30" t="s">
        <v>76</v>
      </c>
      <c r="D176" s="35"/>
      <c r="E176" s="35"/>
      <c r="F176" s="35"/>
    </row>
    <row r="177" spans="1:6" ht="25.5">
      <c r="A177" s="30" t="s">
        <v>114</v>
      </c>
      <c r="B177" s="7" t="s">
        <v>115</v>
      </c>
      <c r="C177" s="30" t="s">
        <v>76</v>
      </c>
      <c r="D177" s="35"/>
      <c r="E177" s="35"/>
      <c r="F177" s="35"/>
    </row>
    <row r="178" spans="1:6">
      <c r="A178" s="30"/>
      <c r="B178" s="31" t="s">
        <v>188</v>
      </c>
      <c r="C178" s="30"/>
      <c r="D178" s="34"/>
      <c r="E178" s="35"/>
      <c r="F178" s="35"/>
    </row>
    <row r="179" spans="1:6">
      <c r="A179" s="30" t="s">
        <v>116</v>
      </c>
      <c r="B179" s="32" t="s">
        <v>15</v>
      </c>
      <c r="C179" s="30" t="s">
        <v>76</v>
      </c>
      <c r="D179" s="35"/>
      <c r="E179" s="35"/>
      <c r="F179" s="35"/>
    </row>
    <row r="180" spans="1:6">
      <c r="A180" s="30" t="s">
        <v>117</v>
      </c>
      <c r="B180" s="32" t="s">
        <v>16</v>
      </c>
      <c r="C180" s="30" t="s">
        <v>76</v>
      </c>
      <c r="D180" s="35"/>
      <c r="E180" s="35"/>
      <c r="F180" s="35"/>
    </row>
    <row r="181" spans="1:6" ht="25.5">
      <c r="A181" s="30" t="s">
        <v>118</v>
      </c>
      <c r="B181" s="32" t="s">
        <v>17</v>
      </c>
      <c r="C181" s="30" t="s">
        <v>76</v>
      </c>
      <c r="D181" s="35"/>
      <c r="E181" s="35"/>
      <c r="F181" s="35"/>
    </row>
    <row r="182" spans="1:6">
      <c r="A182" s="30" t="s">
        <v>119</v>
      </c>
      <c r="B182" s="7" t="s">
        <v>162</v>
      </c>
      <c r="C182" s="30" t="s">
        <v>76</v>
      </c>
      <c r="D182" s="35"/>
      <c r="E182" s="35"/>
      <c r="F182" s="35"/>
    </row>
    <row r="183" spans="1:6" ht="25.5">
      <c r="A183" s="30" t="s">
        <v>120</v>
      </c>
      <c r="B183" s="7" t="s">
        <v>325</v>
      </c>
      <c r="C183" s="30" t="s">
        <v>121</v>
      </c>
      <c r="D183" s="35"/>
      <c r="E183" s="35"/>
      <c r="F183" s="35"/>
    </row>
    <row r="184" spans="1:6" ht="229.5" customHeight="1">
      <c r="A184" s="30" t="s">
        <v>122</v>
      </c>
      <c r="B184" s="7" t="s">
        <v>10</v>
      </c>
      <c r="C184" s="30" t="s">
        <v>24</v>
      </c>
      <c r="D184" s="116" t="s">
        <v>321</v>
      </c>
      <c r="E184" s="117"/>
      <c r="F184" s="118"/>
    </row>
    <row r="185" spans="1:6">
      <c r="B185" s="6"/>
    </row>
    <row r="186" spans="1:6">
      <c r="A186" s="113" t="s">
        <v>124</v>
      </c>
      <c r="B186" s="113"/>
      <c r="C186" s="113"/>
      <c r="D186" s="113"/>
      <c r="E186" s="113"/>
      <c r="F186" s="113"/>
    </row>
    <row r="187" spans="1:6">
      <c r="A187" s="58" t="s">
        <v>274</v>
      </c>
      <c r="C187" s="27"/>
    </row>
    <row r="188" spans="1:6">
      <c r="A188" s="58" t="s">
        <v>275</v>
      </c>
    </row>
    <row r="189" spans="1:6">
      <c r="A189" s="58" t="s">
        <v>276</v>
      </c>
    </row>
    <row r="191" spans="1:6">
      <c r="A191" s="56" t="s">
        <v>277</v>
      </c>
    </row>
    <row r="192" spans="1:6" ht="93" customHeight="1">
      <c r="A192" s="112" t="s">
        <v>301</v>
      </c>
      <c r="B192" s="112"/>
      <c r="C192" s="112"/>
      <c r="D192" s="112"/>
      <c r="E192" s="112"/>
      <c r="F192" s="112"/>
    </row>
    <row r="193" spans="1:6" ht="12.75" customHeight="1">
      <c r="A193" s="112" t="s">
        <v>278</v>
      </c>
      <c r="B193" s="112"/>
      <c r="C193" s="112"/>
      <c r="D193" s="112"/>
      <c r="E193" s="112"/>
      <c r="F193" s="112"/>
    </row>
    <row r="194" spans="1:6">
      <c r="A194" s="112"/>
      <c r="B194" s="112"/>
      <c r="C194" s="112"/>
      <c r="D194" s="112"/>
      <c r="E194" s="112"/>
      <c r="F194" s="112"/>
    </row>
    <row r="195" spans="1:6">
      <c r="A195" s="27"/>
    </row>
    <row r="196" spans="1:6">
      <c r="A196" s="27"/>
      <c r="B196" s="26"/>
      <c r="C196" s="27"/>
    </row>
    <row r="197" spans="1:6">
      <c r="A197" s="27"/>
    </row>
    <row r="198" spans="1:6">
      <c r="A198" s="27"/>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I47"/>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5.7109375" style="1" customWidth="1"/>
    <col min="2" max="2" width="44.140625" style="10" customWidth="1"/>
    <col min="3" max="3" width="14.28515625" style="22"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2"/>
      <c r="I1" s="21" t="s">
        <v>60</v>
      </c>
    </row>
    <row r="2" spans="1:9" ht="39.75" customHeight="1">
      <c r="F2" s="22"/>
      <c r="H2" s="121" t="s">
        <v>152</v>
      </c>
      <c r="I2" s="121"/>
    </row>
    <row r="3" spans="1:9">
      <c r="F3" s="22"/>
    </row>
    <row r="4" spans="1:9">
      <c r="A4" s="96" t="s">
        <v>32</v>
      </c>
      <c r="B4" s="122"/>
      <c r="C4" s="122"/>
      <c r="D4" s="122"/>
      <c r="E4" s="122"/>
      <c r="F4" s="122"/>
      <c r="G4" s="122"/>
      <c r="H4" s="122"/>
      <c r="I4" s="122"/>
    </row>
    <row r="5" spans="1:9">
      <c r="A5" s="96" t="str">
        <f>Титульный!$C$14</f>
        <v>Челябинская ТЭЦ-4 (БЛ 1) НВ</v>
      </c>
      <c r="B5" s="122"/>
      <c r="C5" s="122"/>
      <c r="D5" s="122"/>
      <c r="E5" s="122"/>
      <c r="F5" s="122"/>
      <c r="G5" s="122"/>
      <c r="H5" s="122"/>
      <c r="I5" s="122"/>
    </row>
    <row r="7" spans="1:9" s="1" customFormat="1" ht="32.25" customHeight="1">
      <c r="A7" s="123" t="s">
        <v>63</v>
      </c>
      <c r="B7" s="123" t="s">
        <v>6</v>
      </c>
      <c r="C7" s="123" t="s">
        <v>129</v>
      </c>
      <c r="D7" s="123" t="s">
        <v>144</v>
      </c>
      <c r="E7" s="123"/>
      <c r="F7" s="123" t="s">
        <v>126</v>
      </c>
      <c r="G7" s="123"/>
      <c r="H7" s="123" t="s">
        <v>127</v>
      </c>
      <c r="I7" s="123"/>
    </row>
    <row r="8" spans="1:9" s="1" customFormat="1">
      <c r="A8" s="123"/>
      <c r="B8" s="123"/>
      <c r="C8" s="123"/>
      <c r="D8" s="36">
        <f>Титульный!$B$5-2</f>
        <v>2024</v>
      </c>
      <c r="E8" s="37" t="s">
        <v>53</v>
      </c>
      <c r="F8" s="36">
        <f>Титульный!$B$5-1</f>
        <v>2025</v>
      </c>
      <c r="G8" s="37" t="s">
        <v>53</v>
      </c>
      <c r="H8" s="36">
        <f>Титульный!$B$5</f>
        <v>2026</v>
      </c>
      <c r="I8" s="37" t="s">
        <v>53</v>
      </c>
    </row>
    <row r="9" spans="1:9" s="1" customFormat="1">
      <c r="A9" s="123"/>
      <c r="B9" s="123"/>
      <c r="C9" s="123"/>
      <c r="D9" s="48" t="s">
        <v>216</v>
      </c>
      <c r="E9" s="48" t="s">
        <v>217</v>
      </c>
      <c r="F9" s="48" t="s">
        <v>216</v>
      </c>
      <c r="G9" s="48" t="s">
        <v>217</v>
      </c>
      <c r="H9" s="48" t="s">
        <v>216</v>
      </c>
      <c r="I9" s="48" t="s">
        <v>217</v>
      </c>
    </row>
    <row r="10" spans="1:9" s="1" customFormat="1">
      <c r="A10" s="60" t="s">
        <v>292</v>
      </c>
      <c r="B10" s="61"/>
      <c r="C10" s="61"/>
      <c r="D10" s="38"/>
      <c r="E10" s="38"/>
      <c r="F10" s="38"/>
      <c r="G10" s="38"/>
      <c r="H10" s="38"/>
      <c r="I10" s="38"/>
    </row>
    <row r="11" spans="1:9" s="1" customFormat="1" ht="25.5" hidden="1" outlineLevel="1">
      <c r="A11" s="57" t="s">
        <v>155</v>
      </c>
      <c r="B11" s="31" t="s">
        <v>279</v>
      </c>
      <c r="C11" s="30"/>
      <c r="D11" s="38"/>
      <c r="E11" s="38"/>
      <c r="F11" s="38"/>
      <c r="G11" s="38"/>
      <c r="H11" s="38"/>
      <c r="I11" s="38"/>
    </row>
    <row r="12" spans="1:9" s="1" customFormat="1" ht="140.25" hidden="1" outlineLevel="1">
      <c r="A12" s="57"/>
      <c r="B12" s="31" t="s">
        <v>280</v>
      </c>
      <c r="C12" s="57" t="s">
        <v>281</v>
      </c>
      <c r="D12" s="38"/>
      <c r="E12" s="38"/>
      <c r="F12" s="38"/>
      <c r="G12" s="38"/>
      <c r="H12" s="38"/>
      <c r="I12" s="38"/>
    </row>
    <row r="13" spans="1:9" s="1" customFormat="1" ht="153" hidden="1" outlineLevel="1">
      <c r="A13" s="57"/>
      <c r="B13" s="31" t="s">
        <v>282</v>
      </c>
      <c r="C13" s="30" t="s">
        <v>283</v>
      </c>
      <c r="D13" s="38"/>
      <c r="E13" s="38"/>
      <c r="F13" s="38"/>
      <c r="G13" s="38"/>
      <c r="H13" s="38"/>
      <c r="I13" s="38"/>
    </row>
    <row r="14" spans="1:9" s="1" customFormat="1" hidden="1" outlineLevel="1">
      <c r="A14" s="57" t="s">
        <v>157</v>
      </c>
      <c r="B14" s="31" t="s">
        <v>284</v>
      </c>
      <c r="C14" s="30"/>
      <c r="D14" s="38"/>
      <c r="E14" s="38"/>
      <c r="F14" s="38"/>
      <c r="G14" s="38"/>
      <c r="H14" s="38"/>
      <c r="I14" s="38"/>
    </row>
    <row r="15" spans="1:9" s="1" customFormat="1" hidden="1" outlineLevel="1">
      <c r="A15" s="57"/>
      <c r="B15" s="31" t="s">
        <v>285</v>
      </c>
      <c r="C15" s="30"/>
      <c r="D15" s="38"/>
      <c r="E15" s="38"/>
      <c r="F15" s="38"/>
      <c r="G15" s="38"/>
      <c r="H15" s="38"/>
      <c r="I15" s="38"/>
    </row>
    <row r="16" spans="1:9" s="1" customFormat="1" ht="25.5" hidden="1" outlineLevel="1">
      <c r="A16" s="57"/>
      <c r="B16" s="31" t="s">
        <v>286</v>
      </c>
      <c r="C16" s="57" t="s">
        <v>281</v>
      </c>
      <c r="D16" s="38"/>
      <c r="E16" s="38"/>
      <c r="F16" s="38"/>
      <c r="G16" s="38"/>
      <c r="H16" s="38"/>
      <c r="I16" s="38"/>
    </row>
    <row r="17" spans="1:9" s="1" customFormat="1" ht="25.5" hidden="1" outlineLevel="1">
      <c r="A17" s="57"/>
      <c r="B17" s="31" t="s">
        <v>287</v>
      </c>
      <c r="C17" s="30" t="s">
        <v>283</v>
      </c>
      <c r="D17" s="38"/>
      <c r="E17" s="38"/>
      <c r="F17" s="38"/>
      <c r="G17" s="38"/>
      <c r="H17" s="38"/>
      <c r="I17" s="38"/>
    </row>
    <row r="18" spans="1:9" s="1" customFormat="1" hidden="1" outlineLevel="1">
      <c r="A18" s="57"/>
      <c r="B18" s="31" t="s">
        <v>288</v>
      </c>
      <c r="C18" s="30" t="s">
        <v>283</v>
      </c>
      <c r="D18" s="38"/>
      <c r="E18" s="38"/>
      <c r="F18" s="38"/>
      <c r="G18" s="38"/>
      <c r="H18" s="38"/>
      <c r="I18" s="38"/>
    </row>
    <row r="19" spans="1:9" s="1" customFormat="1" collapsed="1">
      <c r="A19" s="59" t="s">
        <v>300</v>
      </c>
      <c r="B19" s="31"/>
      <c r="C19" s="30" t="s">
        <v>283</v>
      </c>
      <c r="D19" s="38"/>
      <c r="E19" s="38"/>
      <c r="F19" s="38"/>
      <c r="G19" s="38"/>
      <c r="H19" s="38"/>
      <c r="I19" s="38"/>
    </row>
    <row r="20" spans="1:9" s="1" customFormat="1">
      <c r="A20" s="59" t="s">
        <v>299</v>
      </c>
      <c r="B20" s="31"/>
      <c r="C20" s="30"/>
      <c r="D20" s="38"/>
      <c r="E20" s="38"/>
      <c r="F20" s="38"/>
      <c r="G20" s="38"/>
      <c r="H20" s="38"/>
      <c r="I20" s="38"/>
    </row>
    <row r="21" spans="1:9" s="1" customFormat="1" ht="25.5" hidden="1" outlineLevel="1">
      <c r="A21" s="57" t="s">
        <v>168</v>
      </c>
      <c r="B21" s="31" t="s">
        <v>289</v>
      </c>
      <c r="C21" s="30" t="s">
        <v>283</v>
      </c>
      <c r="D21" s="38"/>
      <c r="E21" s="38"/>
      <c r="F21" s="38"/>
      <c r="G21" s="38"/>
      <c r="H21" s="38"/>
      <c r="I21" s="38"/>
    </row>
    <row r="22" spans="1:9" s="1" customFormat="1" ht="51" hidden="1" outlineLevel="1">
      <c r="A22" s="57" t="s">
        <v>170</v>
      </c>
      <c r="B22" s="31" t="s">
        <v>290</v>
      </c>
      <c r="C22" s="30" t="s">
        <v>283</v>
      </c>
      <c r="D22" s="38"/>
      <c r="E22" s="38"/>
      <c r="F22" s="38"/>
      <c r="G22" s="38"/>
      <c r="H22" s="38"/>
      <c r="I22" s="38"/>
    </row>
    <row r="23" spans="1:9" s="1" customFormat="1" ht="25.5" hidden="1" outlineLevel="1">
      <c r="A23" s="57" t="s">
        <v>173</v>
      </c>
      <c r="B23" s="31" t="s">
        <v>291</v>
      </c>
      <c r="C23" s="30" t="s">
        <v>283</v>
      </c>
      <c r="D23" s="38"/>
      <c r="E23" s="38"/>
      <c r="F23" s="38"/>
      <c r="G23" s="38"/>
      <c r="H23" s="38"/>
      <c r="I23" s="38"/>
    </row>
    <row r="24" spans="1:9" s="1" customFormat="1" hidden="1" outlineLevel="1">
      <c r="A24" s="57"/>
      <c r="B24" s="31" t="s">
        <v>245</v>
      </c>
      <c r="C24" s="30" t="s">
        <v>283</v>
      </c>
      <c r="D24" s="38"/>
      <c r="E24" s="38"/>
      <c r="F24" s="38"/>
      <c r="G24" s="38"/>
      <c r="H24" s="38"/>
      <c r="I24" s="38"/>
    </row>
    <row r="25" spans="1:9" s="1" customFormat="1" hidden="1" outlineLevel="1">
      <c r="A25" s="57"/>
      <c r="B25" s="31" t="s">
        <v>246</v>
      </c>
      <c r="C25" s="30" t="s">
        <v>283</v>
      </c>
      <c r="D25" s="38"/>
      <c r="E25" s="38"/>
      <c r="F25" s="38"/>
      <c r="G25" s="38"/>
      <c r="H25" s="38"/>
      <c r="I25" s="38"/>
    </row>
    <row r="26" spans="1:9" s="1" customFormat="1" hidden="1" outlineLevel="1">
      <c r="A26" s="57"/>
      <c r="B26" s="31" t="s">
        <v>247</v>
      </c>
      <c r="C26" s="30" t="s">
        <v>283</v>
      </c>
      <c r="D26" s="38"/>
      <c r="E26" s="38"/>
      <c r="F26" s="38"/>
      <c r="G26" s="38"/>
      <c r="H26" s="38"/>
      <c r="I26" s="38"/>
    </row>
    <row r="27" spans="1:9" ht="12.75" customHeight="1" collapsed="1">
      <c r="A27" s="63" t="s">
        <v>293</v>
      </c>
      <c r="B27" s="62"/>
      <c r="C27" s="64"/>
      <c r="D27" s="38"/>
      <c r="E27" s="38"/>
      <c r="F27" s="38"/>
      <c r="G27" s="38"/>
      <c r="H27" s="38"/>
      <c r="I27" s="38"/>
    </row>
    <row r="28" spans="1:9" ht="25.5">
      <c r="A28" s="47" t="s">
        <v>130</v>
      </c>
      <c r="B28" s="31" t="s">
        <v>131</v>
      </c>
      <c r="C28" s="57" t="s">
        <v>296</v>
      </c>
      <c r="D28" s="23">
        <f>'[5]Утв. тарифы на ЭЭ и ЭМ'!$D$11</f>
        <v>994.87</v>
      </c>
      <c r="E28" s="23">
        <f>'[5]Утв. тарифы на ЭЭ и ЭМ'!$E$11</f>
        <v>1097.94</v>
      </c>
      <c r="F28" s="23">
        <f>'[6]Утв. тарифы на ЭЭ и ЭМ'!$D$11</f>
        <v>1097.94</v>
      </c>
      <c r="G28" s="23">
        <f>'[6]Утв. тарифы на ЭЭ и ЭМ'!$E$11</f>
        <v>1335.73</v>
      </c>
      <c r="H28" s="119">
        <f>'[18]0.1'!$L$20</f>
        <v>1479.5431753247196</v>
      </c>
      <c r="I28" s="120"/>
    </row>
    <row r="29" spans="1:9" ht="25.5">
      <c r="A29" s="47"/>
      <c r="B29" s="39" t="s">
        <v>326</v>
      </c>
      <c r="C29" s="57" t="s">
        <v>296</v>
      </c>
      <c r="D29" s="38"/>
      <c r="E29" s="38"/>
      <c r="F29" s="23">
        <f>'[18]2.2'!$G$170</f>
        <v>1096.1556853310055</v>
      </c>
      <c r="G29" s="23">
        <f>'[18]2.1'!$G$170</f>
        <v>1333.6706616546187</v>
      </c>
      <c r="H29" s="119">
        <f>'[18]2'!$G$170</f>
        <v>1477.2513893247199</v>
      </c>
      <c r="I29" s="120"/>
    </row>
    <row r="30" spans="1:9" ht="25.5">
      <c r="A30" s="47" t="s">
        <v>132</v>
      </c>
      <c r="B30" s="31" t="s">
        <v>133</v>
      </c>
      <c r="C30" s="57" t="s">
        <v>297</v>
      </c>
      <c r="D30" s="38"/>
      <c r="E30" s="38"/>
      <c r="F30" s="23">
        <f>'[6]Утв. тарифы на ЭЭ и ЭМ'!$F$11</f>
        <v>269146.18</v>
      </c>
      <c r="G30" s="23">
        <f>'[6]Утв. тарифы на ЭЭ и ЭМ'!$G$11</f>
        <v>269146.18</v>
      </c>
      <c r="H30" s="128">
        <f>'[18]0.1'!$L$21</f>
        <v>281526.90428000002</v>
      </c>
      <c r="I30" s="129"/>
    </row>
    <row r="31" spans="1:9" ht="27.75" customHeight="1">
      <c r="A31" s="47" t="s">
        <v>134</v>
      </c>
      <c r="B31" s="31" t="s">
        <v>33</v>
      </c>
      <c r="C31" s="30" t="s">
        <v>294</v>
      </c>
      <c r="D31" s="38"/>
      <c r="E31" s="38"/>
      <c r="F31" s="38"/>
      <c r="G31" s="38"/>
      <c r="H31" s="38"/>
      <c r="I31" s="38"/>
    </row>
    <row r="32" spans="1:9" ht="26.25" customHeight="1">
      <c r="A32" s="47" t="s">
        <v>135</v>
      </c>
      <c r="B32" s="40" t="s">
        <v>34</v>
      </c>
      <c r="C32" s="30" t="s">
        <v>294</v>
      </c>
      <c r="D32" s="23">
        <f>'ЧТЭЦ-1 НМ_П5'!D32</f>
        <v>1001.73</v>
      </c>
      <c r="E32" s="23">
        <f>'ЧТЭЦ-1 НМ_П5'!E32</f>
        <v>1162.6400000000001</v>
      </c>
      <c r="F32" s="23">
        <f>'ЧТЭЦ-1 НМ_П5'!F32</f>
        <v>1162.6400000000001</v>
      </c>
      <c r="G32" s="23">
        <f>'ЧТЭЦ-1 НМ_П5'!G32</f>
        <v>1415.57</v>
      </c>
      <c r="H32" s="119">
        <f>'ЧТЭЦ-1 НМ_П5'!H32</f>
        <v>1515.3142333881635</v>
      </c>
      <c r="I32" s="120">
        <f>'ЧТЭЦ-1 НМ_П5'!I32</f>
        <v>0</v>
      </c>
    </row>
    <row r="33" spans="1:9" ht="12.75" customHeight="1">
      <c r="A33" s="47" t="s">
        <v>136</v>
      </c>
      <c r="B33" s="40" t="s">
        <v>35</v>
      </c>
      <c r="C33" s="30" t="s">
        <v>294</v>
      </c>
      <c r="D33" s="38"/>
      <c r="E33" s="38"/>
      <c r="F33" s="38"/>
      <c r="G33" s="38"/>
      <c r="H33" s="38"/>
      <c r="I33" s="38"/>
    </row>
    <row r="34" spans="1:9" ht="12.75" customHeight="1">
      <c r="A34" s="47"/>
      <c r="B34" s="32" t="s">
        <v>36</v>
      </c>
      <c r="C34" s="30" t="s">
        <v>294</v>
      </c>
      <c r="D34" s="38"/>
      <c r="E34" s="38"/>
      <c r="F34" s="38"/>
      <c r="G34" s="38"/>
      <c r="H34" s="38"/>
      <c r="I34" s="38"/>
    </row>
    <row r="35" spans="1:9" ht="12.75" customHeight="1">
      <c r="A35" s="47"/>
      <c r="B35" s="32" t="s">
        <v>37</v>
      </c>
      <c r="C35" s="30" t="s">
        <v>294</v>
      </c>
      <c r="D35" s="38"/>
      <c r="E35" s="38"/>
      <c r="F35" s="38"/>
      <c r="G35" s="38"/>
      <c r="H35" s="38"/>
      <c r="I35" s="38"/>
    </row>
    <row r="36" spans="1:9" ht="12.75" customHeight="1">
      <c r="A36" s="47"/>
      <c r="B36" s="32" t="s">
        <v>38</v>
      </c>
      <c r="C36" s="30" t="s">
        <v>294</v>
      </c>
      <c r="D36" s="38"/>
      <c r="E36" s="38"/>
      <c r="F36" s="38"/>
      <c r="G36" s="38"/>
      <c r="H36" s="38"/>
      <c r="I36" s="38"/>
    </row>
    <row r="37" spans="1:9" ht="12.75" customHeight="1">
      <c r="A37" s="47"/>
      <c r="B37" s="32" t="s">
        <v>39</v>
      </c>
      <c r="C37" s="30" t="s">
        <v>294</v>
      </c>
      <c r="D37" s="38"/>
      <c r="E37" s="38"/>
      <c r="F37" s="38"/>
      <c r="G37" s="38"/>
      <c r="H37" s="38"/>
      <c r="I37" s="38"/>
    </row>
    <row r="38" spans="1:9" ht="12.75" customHeight="1">
      <c r="A38" s="47" t="s">
        <v>137</v>
      </c>
      <c r="B38" s="40" t="s">
        <v>40</v>
      </c>
      <c r="C38" s="30" t="s">
        <v>294</v>
      </c>
      <c r="D38" s="38"/>
      <c r="E38" s="38"/>
      <c r="F38" s="38"/>
      <c r="G38" s="38"/>
      <c r="H38" s="38"/>
      <c r="I38" s="38"/>
    </row>
    <row r="39" spans="1:9" ht="12.75" customHeight="1">
      <c r="A39" s="47" t="s">
        <v>138</v>
      </c>
      <c r="B39" s="31" t="s">
        <v>41</v>
      </c>
      <c r="C39" s="30" t="s">
        <v>24</v>
      </c>
      <c r="D39" s="38"/>
      <c r="E39" s="38"/>
      <c r="F39" s="38"/>
      <c r="G39" s="38"/>
      <c r="H39" s="38"/>
      <c r="I39" s="38"/>
    </row>
    <row r="40" spans="1:9" ht="25.5" customHeight="1">
      <c r="A40" s="47" t="s">
        <v>139</v>
      </c>
      <c r="B40" s="32" t="s">
        <v>42</v>
      </c>
      <c r="C40" s="47" t="s">
        <v>295</v>
      </c>
      <c r="D40" s="38"/>
      <c r="E40" s="38"/>
      <c r="F40" s="38"/>
      <c r="G40" s="38"/>
      <c r="H40" s="38"/>
      <c r="I40" s="38"/>
    </row>
    <row r="41" spans="1:9" ht="12.75" customHeight="1">
      <c r="A41" s="47" t="s">
        <v>140</v>
      </c>
      <c r="B41" s="40" t="s">
        <v>43</v>
      </c>
      <c r="C41" s="30" t="s">
        <v>294</v>
      </c>
      <c r="D41" s="38"/>
      <c r="E41" s="38"/>
      <c r="F41" s="38"/>
      <c r="G41" s="38"/>
      <c r="H41" s="38"/>
      <c r="I41" s="38"/>
    </row>
    <row r="42" spans="1:9" ht="25.5">
      <c r="A42" s="47" t="s">
        <v>141</v>
      </c>
      <c r="B42" s="31" t="s">
        <v>44</v>
      </c>
      <c r="C42" s="57" t="s">
        <v>298</v>
      </c>
      <c r="D42" s="38"/>
      <c r="E42" s="38"/>
      <c r="F42" s="38"/>
      <c r="G42" s="38"/>
      <c r="H42" s="38"/>
      <c r="I42" s="38"/>
    </row>
    <row r="43" spans="1:9" ht="25.5">
      <c r="A43" s="47"/>
      <c r="B43" s="32" t="s">
        <v>45</v>
      </c>
      <c r="C43" s="57" t="s">
        <v>298</v>
      </c>
      <c r="D43" s="23">
        <f>'ЧТЭЦ-1 НМ_П5'!D43</f>
        <v>34.76</v>
      </c>
      <c r="E43" s="23">
        <f>'ЧТЭЦ-1 НМ_П5'!E43</f>
        <v>68.069999999999993</v>
      </c>
      <c r="F43" s="23">
        <f>'ЧТЭЦ-1 НМ_П5'!F43</f>
        <v>49.5</v>
      </c>
      <c r="G43" s="23">
        <f>'ЧТЭЦ-1 НМ_П5'!G43</f>
        <v>49.5</v>
      </c>
      <c r="H43" s="119">
        <f>'ЧТЭЦ-1 НМ_П5'!H43</f>
        <v>55.976601896918794</v>
      </c>
      <c r="I43" s="127"/>
    </row>
    <row r="44" spans="1:9" ht="25.5">
      <c r="A44" s="47"/>
      <c r="B44" s="32" t="s">
        <v>46</v>
      </c>
      <c r="C44" s="57" t="s">
        <v>298</v>
      </c>
      <c r="D44" s="38"/>
      <c r="E44" s="38"/>
      <c r="F44" s="38"/>
      <c r="G44" s="38"/>
      <c r="H44" s="38"/>
      <c r="I44" s="38"/>
    </row>
    <row r="45" spans="1:9">
      <c r="A45" s="6"/>
      <c r="B45" s="27"/>
      <c r="C45" s="26"/>
      <c r="D45" s="27"/>
      <c r="E45" s="27"/>
      <c r="F45" s="27"/>
      <c r="G45" s="27"/>
      <c r="H45" s="27"/>
      <c r="I45" s="27"/>
    </row>
    <row r="46" spans="1:9">
      <c r="A46" s="113" t="s">
        <v>142</v>
      </c>
      <c r="B46" s="113"/>
      <c r="C46" s="113"/>
      <c r="D46" s="113"/>
      <c r="E46" s="113"/>
      <c r="F46" s="113"/>
      <c r="G46" s="113"/>
      <c r="H46" s="113"/>
      <c r="I46" s="113"/>
    </row>
    <row r="47" spans="1:9">
      <c r="A47" s="113" t="s">
        <v>143</v>
      </c>
      <c r="B47" s="113"/>
      <c r="C47" s="113"/>
      <c r="D47" s="113"/>
      <c r="E47" s="113"/>
      <c r="F47" s="113"/>
      <c r="G47" s="113"/>
      <c r="H47" s="113"/>
      <c r="I47" s="113"/>
    </row>
  </sheetData>
  <mergeCells count="16">
    <mergeCell ref="H2:I2"/>
    <mergeCell ref="A46:I46"/>
    <mergeCell ref="A47:I47"/>
    <mergeCell ref="H30:I30"/>
    <mergeCell ref="H28:I28"/>
    <mergeCell ref="H29:I29"/>
    <mergeCell ref="H32:I32"/>
    <mergeCell ref="H43:I43"/>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8"/>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26" customWidth="1"/>
    <col min="2" max="2" width="56.42578125" style="27" customWidth="1"/>
    <col min="3" max="3" width="12.7109375" style="26" customWidth="1"/>
    <col min="4" max="6" width="23.5703125" style="27" customWidth="1"/>
    <col min="7" max="8" width="11.7109375" style="27" bestFit="1" customWidth="1"/>
    <col min="9" max="251" width="9.140625" style="27"/>
    <col min="252" max="252" width="6.7109375" style="27" customWidth="1"/>
    <col min="253" max="257" width="9.140625" style="27"/>
    <col min="258" max="258" width="12.42578125" style="27" bestFit="1" customWidth="1"/>
    <col min="259" max="261" width="20.7109375" style="27" customWidth="1"/>
    <col min="262" max="262" width="9.85546875" style="27" customWidth="1"/>
    <col min="263" max="507" width="9.140625" style="27"/>
    <col min="508" max="508" width="6.7109375" style="27" customWidth="1"/>
    <col min="509" max="513" width="9.140625" style="27"/>
    <col min="514" max="514" width="12.42578125" style="27" bestFit="1" customWidth="1"/>
    <col min="515" max="517" width="20.7109375" style="27" customWidth="1"/>
    <col min="518" max="518" width="9.85546875" style="27" customWidth="1"/>
    <col min="519" max="763" width="9.140625" style="27"/>
    <col min="764" max="764" width="6.7109375" style="27" customWidth="1"/>
    <col min="765" max="769" width="9.140625" style="27"/>
    <col min="770" max="770" width="12.42578125" style="27" bestFit="1" customWidth="1"/>
    <col min="771" max="773" width="20.7109375" style="27" customWidth="1"/>
    <col min="774" max="774" width="9.85546875" style="27" customWidth="1"/>
    <col min="775" max="1019" width="9.140625" style="27"/>
    <col min="1020" max="1020" width="6.7109375" style="27" customWidth="1"/>
    <col min="1021" max="1025" width="9.140625" style="27"/>
    <col min="1026" max="1026" width="12.42578125" style="27" bestFit="1" customWidth="1"/>
    <col min="1027" max="1029" width="20.7109375" style="27" customWidth="1"/>
    <col min="1030" max="1030" width="9.85546875" style="27" customWidth="1"/>
    <col min="1031" max="1275" width="9.140625" style="27"/>
    <col min="1276" max="1276" width="6.7109375" style="27" customWidth="1"/>
    <col min="1277" max="1281" width="9.140625" style="27"/>
    <col min="1282" max="1282" width="12.42578125" style="27" bestFit="1" customWidth="1"/>
    <col min="1283" max="1285" width="20.7109375" style="27" customWidth="1"/>
    <col min="1286" max="1286" width="9.85546875" style="27" customWidth="1"/>
    <col min="1287" max="1531" width="9.140625" style="27"/>
    <col min="1532" max="1532" width="6.7109375" style="27" customWidth="1"/>
    <col min="1533" max="1537" width="9.140625" style="27"/>
    <col min="1538" max="1538" width="12.42578125" style="27" bestFit="1" customWidth="1"/>
    <col min="1539" max="1541" width="20.7109375" style="27" customWidth="1"/>
    <col min="1542" max="1542" width="9.85546875" style="27" customWidth="1"/>
    <col min="1543" max="1787" width="9.140625" style="27"/>
    <col min="1788" max="1788" width="6.7109375" style="27" customWidth="1"/>
    <col min="1789" max="1793" width="9.140625" style="27"/>
    <col min="1794" max="1794" width="12.42578125" style="27" bestFit="1" customWidth="1"/>
    <col min="1795" max="1797" width="20.7109375" style="27" customWidth="1"/>
    <col min="1798" max="1798" width="9.85546875" style="27" customWidth="1"/>
    <col min="1799" max="2043" width="9.140625" style="27"/>
    <col min="2044" max="2044" width="6.7109375" style="27" customWidth="1"/>
    <col min="2045" max="2049" width="9.140625" style="27"/>
    <col min="2050" max="2050" width="12.42578125" style="27" bestFit="1" customWidth="1"/>
    <col min="2051" max="2053" width="20.7109375" style="27" customWidth="1"/>
    <col min="2054" max="2054" width="9.85546875" style="27" customWidth="1"/>
    <col min="2055" max="2299" width="9.140625" style="27"/>
    <col min="2300" max="2300" width="6.7109375" style="27" customWidth="1"/>
    <col min="2301" max="2305" width="9.140625" style="27"/>
    <col min="2306" max="2306" width="12.42578125" style="27" bestFit="1" customWidth="1"/>
    <col min="2307" max="2309" width="20.7109375" style="27" customWidth="1"/>
    <col min="2310" max="2310" width="9.85546875" style="27" customWidth="1"/>
    <col min="2311" max="2555" width="9.140625" style="27"/>
    <col min="2556" max="2556" width="6.7109375" style="27" customWidth="1"/>
    <col min="2557" max="2561" width="9.140625" style="27"/>
    <col min="2562" max="2562" width="12.42578125" style="27" bestFit="1" customWidth="1"/>
    <col min="2563" max="2565" width="20.7109375" style="27" customWidth="1"/>
    <col min="2566" max="2566" width="9.85546875" style="27" customWidth="1"/>
    <col min="2567" max="2811" width="9.140625" style="27"/>
    <col min="2812" max="2812" width="6.7109375" style="27" customWidth="1"/>
    <col min="2813" max="2817" width="9.140625" style="27"/>
    <col min="2818" max="2818" width="12.42578125" style="27" bestFit="1" customWidth="1"/>
    <col min="2819" max="2821" width="20.7109375" style="27" customWidth="1"/>
    <col min="2822" max="2822" width="9.85546875" style="27" customWidth="1"/>
    <col min="2823" max="3067" width="9.140625" style="27"/>
    <col min="3068" max="3068" width="6.7109375" style="27" customWidth="1"/>
    <col min="3069" max="3073" width="9.140625" style="27"/>
    <col min="3074" max="3074" width="12.42578125" style="27" bestFit="1" customWidth="1"/>
    <col min="3075" max="3077" width="20.7109375" style="27" customWidth="1"/>
    <col min="3078" max="3078" width="9.85546875" style="27" customWidth="1"/>
    <col min="3079" max="3323" width="9.140625" style="27"/>
    <col min="3324" max="3324" width="6.7109375" style="27" customWidth="1"/>
    <col min="3325" max="3329" width="9.140625" style="27"/>
    <col min="3330" max="3330" width="12.42578125" style="27" bestFit="1" customWidth="1"/>
    <col min="3331" max="3333" width="20.7109375" style="27" customWidth="1"/>
    <col min="3334" max="3334" width="9.85546875" style="27" customWidth="1"/>
    <col min="3335" max="3579" width="9.140625" style="27"/>
    <col min="3580" max="3580" width="6.7109375" style="27" customWidth="1"/>
    <col min="3581" max="3585" width="9.140625" style="27"/>
    <col min="3586" max="3586" width="12.42578125" style="27" bestFit="1" customWidth="1"/>
    <col min="3587" max="3589" width="20.7109375" style="27" customWidth="1"/>
    <col min="3590" max="3590" width="9.85546875" style="27" customWidth="1"/>
    <col min="3591" max="3835" width="9.140625" style="27"/>
    <col min="3836" max="3836" width="6.7109375" style="27" customWidth="1"/>
    <col min="3837" max="3841" width="9.140625" style="27"/>
    <col min="3842" max="3842" width="12.42578125" style="27" bestFit="1" customWidth="1"/>
    <col min="3843" max="3845" width="20.7109375" style="27" customWidth="1"/>
    <col min="3846" max="3846" width="9.85546875" style="27" customWidth="1"/>
    <col min="3847" max="4091" width="9.140625" style="27"/>
    <col min="4092" max="4092" width="6.7109375" style="27" customWidth="1"/>
    <col min="4093" max="4097" width="9.140625" style="27"/>
    <col min="4098" max="4098" width="12.42578125" style="27" bestFit="1" customWidth="1"/>
    <col min="4099" max="4101" width="20.7109375" style="27" customWidth="1"/>
    <col min="4102" max="4102" width="9.85546875" style="27" customWidth="1"/>
    <col min="4103" max="4347" width="9.140625" style="27"/>
    <col min="4348" max="4348" width="6.7109375" style="27" customWidth="1"/>
    <col min="4349" max="4353" width="9.140625" style="27"/>
    <col min="4354" max="4354" width="12.42578125" style="27" bestFit="1" customWidth="1"/>
    <col min="4355" max="4357" width="20.7109375" style="27" customWidth="1"/>
    <col min="4358" max="4358" width="9.85546875" style="27" customWidth="1"/>
    <col min="4359" max="4603" width="9.140625" style="27"/>
    <col min="4604" max="4604" width="6.7109375" style="27" customWidth="1"/>
    <col min="4605" max="4609" width="9.140625" style="27"/>
    <col min="4610" max="4610" width="12.42578125" style="27" bestFit="1" customWidth="1"/>
    <col min="4611" max="4613" width="20.7109375" style="27" customWidth="1"/>
    <col min="4614" max="4614" width="9.85546875" style="27" customWidth="1"/>
    <col min="4615" max="4859" width="9.140625" style="27"/>
    <col min="4860" max="4860" width="6.7109375" style="27" customWidth="1"/>
    <col min="4861" max="4865" width="9.140625" style="27"/>
    <col min="4866" max="4866" width="12.42578125" style="27" bestFit="1" customWidth="1"/>
    <col min="4867" max="4869" width="20.7109375" style="27" customWidth="1"/>
    <col min="4870" max="4870" width="9.85546875" style="27" customWidth="1"/>
    <col min="4871" max="5115" width="9.140625" style="27"/>
    <col min="5116" max="5116" width="6.7109375" style="27" customWidth="1"/>
    <col min="5117" max="5121" width="9.140625" style="27"/>
    <col min="5122" max="5122" width="12.42578125" style="27" bestFit="1" customWidth="1"/>
    <col min="5123" max="5125" width="20.7109375" style="27" customWidth="1"/>
    <col min="5126" max="5126" width="9.85546875" style="27" customWidth="1"/>
    <col min="5127" max="5371" width="9.140625" style="27"/>
    <col min="5372" max="5372" width="6.7109375" style="27" customWidth="1"/>
    <col min="5373" max="5377" width="9.140625" style="27"/>
    <col min="5378" max="5378" width="12.42578125" style="27" bestFit="1" customWidth="1"/>
    <col min="5379" max="5381" width="20.7109375" style="27" customWidth="1"/>
    <col min="5382" max="5382" width="9.85546875" style="27" customWidth="1"/>
    <col min="5383" max="5627" width="9.140625" style="27"/>
    <col min="5628" max="5628" width="6.7109375" style="27" customWidth="1"/>
    <col min="5629" max="5633" width="9.140625" style="27"/>
    <col min="5634" max="5634" width="12.42578125" style="27" bestFit="1" customWidth="1"/>
    <col min="5635" max="5637" width="20.7109375" style="27" customWidth="1"/>
    <col min="5638" max="5638" width="9.85546875" style="27" customWidth="1"/>
    <col min="5639" max="5883" width="9.140625" style="27"/>
    <col min="5884" max="5884" width="6.7109375" style="27" customWidth="1"/>
    <col min="5885" max="5889" width="9.140625" style="27"/>
    <col min="5890" max="5890" width="12.42578125" style="27" bestFit="1" customWidth="1"/>
    <col min="5891" max="5893" width="20.7109375" style="27" customWidth="1"/>
    <col min="5894" max="5894" width="9.85546875" style="27" customWidth="1"/>
    <col min="5895" max="6139" width="9.140625" style="27"/>
    <col min="6140" max="6140" width="6.7109375" style="27" customWidth="1"/>
    <col min="6141" max="6145" width="9.140625" style="27"/>
    <col min="6146" max="6146" width="12.42578125" style="27" bestFit="1" customWidth="1"/>
    <col min="6147" max="6149" width="20.7109375" style="27" customWidth="1"/>
    <col min="6150" max="6150" width="9.85546875" style="27" customWidth="1"/>
    <col min="6151" max="6395" width="9.140625" style="27"/>
    <col min="6396" max="6396" width="6.7109375" style="27" customWidth="1"/>
    <col min="6397" max="6401" width="9.140625" style="27"/>
    <col min="6402" max="6402" width="12.42578125" style="27" bestFit="1" customWidth="1"/>
    <col min="6403" max="6405" width="20.7109375" style="27" customWidth="1"/>
    <col min="6406" max="6406" width="9.85546875" style="27" customWidth="1"/>
    <col min="6407" max="6651" width="9.140625" style="27"/>
    <col min="6652" max="6652" width="6.7109375" style="27" customWidth="1"/>
    <col min="6653" max="6657" width="9.140625" style="27"/>
    <col min="6658" max="6658" width="12.42578125" style="27" bestFit="1" customWidth="1"/>
    <col min="6659" max="6661" width="20.7109375" style="27" customWidth="1"/>
    <col min="6662" max="6662" width="9.85546875" style="27" customWidth="1"/>
    <col min="6663" max="6907" width="9.140625" style="27"/>
    <col min="6908" max="6908" width="6.7109375" style="27" customWidth="1"/>
    <col min="6909" max="6913" width="9.140625" style="27"/>
    <col min="6914" max="6914" width="12.42578125" style="27" bestFit="1" customWidth="1"/>
    <col min="6915" max="6917" width="20.7109375" style="27" customWidth="1"/>
    <col min="6918" max="6918" width="9.85546875" style="27" customWidth="1"/>
    <col min="6919" max="7163" width="9.140625" style="27"/>
    <col min="7164" max="7164" width="6.7109375" style="27" customWidth="1"/>
    <col min="7165" max="7169" width="9.140625" style="27"/>
    <col min="7170" max="7170" width="12.42578125" style="27" bestFit="1" customWidth="1"/>
    <col min="7171" max="7173" width="20.7109375" style="27" customWidth="1"/>
    <col min="7174" max="7174" width="9.85546875" style="27" customWidth="1"/>
    <col min="7175" max="7419" width="9.140625" style="27"/>
    <col min="7420" max="7420" width="6.7109375" style="27" customWidth="1"/>
    <col min="7421" max="7425" width="9.140625" style="27"/>
    <col min="7426" max="7426" width="12.42578125" style="27" bestFit="1" customWidth="1"/>
    <col min="7427" max="7429" width="20.7109375" style="27" customWidth="1"/>
    <col min="7430" max="7430" width="9.85546875" style="27" customWidth="1"/>
    <col min="7431" max="7675" width="9.140625" style="27"/>
    <col min="7676" max="7676" width="6.7109375" style="27" customWidth="1"/>
    <col min="7677" max="7681" width="9.140625" style="27"/>
    <col min="7682" max="7682" width="12.42578125" style="27" bestFit="1" customWidth="1"/>
    <col min="7683" max="7685" width="20.7109375" style="27" customWidth="1"/>
    <col min="7686" max="7686" width="9.85546875" style="27" customWidth="1"/>
    <col min="7687" max="7931" width="9.140625" style="27"/>
    <col min="7932" max="7932" width="6.7109375" style="27" customWidth="1"/>
    <col min="7933" max="7937" width="9.140625" style="27"/>
    <col min="7938" max="7938" width="12.42578125" style="27" bestFit="1" customWidth="1"/>
    <col min="7939" max="7941" width="20.7109375" style="27" customWidth="1"/>
    <col min="7942" max="7942" width="9.85546875" style="27" customWidth="1"/>
    <col min="7943" max="8187" width="9.140625" style="27"/>
    <col min="8188" max="8188" width="6.7109375" style="27" customWidth="1"/>
    <col min="8189" max="8193" width="9.140625" style="27"/>
    <col min="8194" max="8194" width="12.42578125" style="27" bestFit="1" customWidth="1"/>
    <col min="8195" max="8197" width="20.7109375" style="27" customWidth="1"/>
    <col min="8198" max="8198" width="9.85546875" style="27" customWidth="1"/>
    <col min="8199" max="8443" width="9.140625" style="27"/>
    <col min="8444" max="8444" width="6.7109375" style="27" customWidth="1"/>
    <col min="8445" max="8449" width="9.140625" style="27"/>
    <col min="8450" max="8450" width="12.42578125" style="27" bestFit="1" customWidth="1"/>
    <col min="8451" max="8453" width="20.7109375" style="27" customWidth="1"/>
    <col min="8454" max="8454" width="9.85546875" style="27" customWidth="1"/>
    <col min="8455" max="8699" width="9.140625" style="27"/>
    <col min="8700" max="8700" width="6.7109375" style="27" customWidth="1"/>
    <col min="8701" max="8705" width="9.140625" style="27"/>
    <col min="8706" max="8706" width="12.42578125" style="27" bestFit="1" customWidth="1"/>
    <col min="8707" max="8709" width="20.7109375" style="27" customWidth="1"/>
    <col min="8710" max="8710" width="9.85546875" style="27" customWidth="1"/>
    <col min="8711" max="8955" width="9.140625" style="27"/>
    <col min="8956" max="8956" width="6.7109375" style="27" customWidth="1"/>
    <col min="8957" max="8961" width="9.140625" style="27"/>
    <col min="8962" max="8962" width="12.42578125" style="27" bestFit="1" customWidth="1"/>
    <col min="8963" max="8965" width="20.7109375" style="27" customWidth="1"/>
    <col min="8966" max="8966" width="9.85546875" style="27" customWidth="1"/>
    <col min="8967" max="9211" width="9.140625" style="27"/>
    <col min="9212" max="9212" width="6.7109375" style="27" customWidth="1"/>
    <col min="9213" max="9217" width="9.140625" style="27"/>
    <col min="9218" max="9218" width="12.42578125" style="27" bestFit="1" customWidth="1"/>
    <col min="9219" max="9221" width="20.7109375" style="27" customWidth="1"/>
    <col min="9222" max="9222" width="9.85546875" style="27" customWidth="1"/>
    <col min="9223" max="9467" width="9.140625" style="27"/>
    <col min="9468" max="9468" width="6.7109375" style="27" customWidth="1"/>
    <col min="9469" max="9473" width="9.140625" style="27"/>
    <col min="9474" max="9474" width="12.42578125" style="27" bestFit="1" customWidth="1"/>
    <col min="9475" max="9477" width="20.7109375" style="27" customWidth="1"/>
    <col min="9478" max="9478" width="9.85546875" style="27" customWidth="1"/>
    <col min="9479" max="9723" width="9.140625" style="27"/>
    <col min="9724" max="9724" width="6.7109375" style="27" customWidth="1"/>
    <col min="9725" max="9729" width="9.140625" style="27"/>
    <col min="9730" max="9730" width="12.42578125" style="27" bestFit="1" customWidth="1"/>
    <col min="9731" max="9733" width="20.7109375" style="27" customWidth="1"/>
    <col min="9734" max="9734" width="9.85546875" style="27" customWidth="1"/>
    <col min="9735" max="9979" width="9.140625" style="27"/>
    <col min="9980" max="9980" width="6.7109375" style="27" customWidth="1"/>
    <col min="9981" max="9985" width="9.140625" style="27"/>
    <col min="9986" max="9986" width="12.42578125" style="27" bestFit="1" customWidth="1"/>
    <col min="9987" max="9989" width="20.7109375" style="27" customWidth="1"/>
    <col min="9990" max="9990" width="9.85546875" style="27" customWidth="1"/>
    <col min="9991" max="10235" width="9.140625" style="27"/>
    <col min="10236" max="10236" width="6.7109375" style="27" customWidth="1"/>
    <col min="10237" max="10241" width="9.140625" style="27"/>
    <col min="10242" max="10242" width="12.42578125" style="27" bestFit="1" customWidth="1"/>
    <col min="10243" max="10245" width="20.7109375" style="27" customWidth="1"/>
    <col min="10246" max="10246" width="9.85546875" style="27" customWidth="1"/>
    <col min="10247" max="10491" width="9.140625" style="27"/>
    <col min="10492" max="10492" width="6.7109375" style="27" customWidth="1"/>
    <col min="10493" max="10497" width="9.140625" style="27"/>
    <col min="10498" max="10498" width="12.42578125" style="27" bestFit="1" customWidth="1"/>
    <col min="10499" max="10501" width="20.7109375" style="27" customWidth="1"/>
    <col min="10502" max="10502" width="9.85546875" style="27" customWidth="1"/>
    <col min="10503" max="10747" width="9.140625" style="27"/>
    <col min="10748" max="10748" width="6.7109375" style="27" customWidth="1"/>
    <col min="10749" max="10753" width="9.140625" style="27"/>
    <col min="10754" max="10754" width="12.42578125" style="27" bestFit="1" customWidth="1"/>
    <col min="10755" max="10757" width="20.7109375" style="27" customWidth="1"/>
    <col min="10758" max="10758" width="9.85546875" style="27" customWidth="1"/>
    <col min="10759" max="11003" width="9.140625" style="27"/>
    <col min="11004" max="11004" width="6.7109375" style="27" customWidth="1"/>
    <col min="11005" max="11009" width="9.140625" style="27"/>
    <col min="11010" max="11010" width="12.42578125" style="27" bestFit="1" customWidth="1"/>
    <col min="11011" max="11013" width="20.7109375" style="27" customWidth="1"/>
    <col min="11014" max="11014" width="9.85546875" style="27" customWidth="1"/>
    <col min="11015" max="11259" width="9.140625" style="27"/>
    <col min="11260" max="11260" width="6.7109375" style="27" customWidth="1"/>
    <col min="11261" max="11265" width="9.140625" style="27"/>
    <col min="11266" max="11266" width="12.42578125" style="27" bestFit="1" customWidth="1"/>
    <col min="11267" max="11269" width="20.7109375" style="27" customWidth="1"/>
    <col min="11270" max="11270" width="9.85546875" style="27" customWidth="1"/>
    <col min="11271" max="11515" width="9.140625" style="27"/>
    <col min="11516" max="11516" width="6.7109375" style="27" customWidth="1"/>
    <col min="11517" max="11521" width="9.140625" style="27"/>
    <col min="11522" max="11522" width="12.42578125" style="27" bestFit="1" customWidth="1"/>
    <col min="11523" max="11525" width="20.7109375" style="27" customWidth="1"/>
    <col min="11526" max="11526" width="9.85546875" style="27" customWidth="1"/>
    <col min="11527" max="11771" width="9.140625" style="27"/>
    <col min="11772" max="11772" width="6.7109375" style="27" customWidth="1"/>
    <col min="11773" max="11777" width="9.140625" style="27"/>
    <col min="11778" max="11778" width="12.42578125" style="27" bestFit="1" customWidth="1"/>
    <col min="11779" max="11781" width="20.7109375" style="27" customWidth="1"/>
    <col min="11782" max="11782" width="9.85546875" style="27" customWidth="1"/>
    <col min="11783" max="12027" width="9.140625" style="27"/>
    <col min="12028" max="12028" width="6.7109375" style="27" customWidth="1"/>
    <col min="12029" max="12033" width="9.140625" style="27"/>
    <col min="12034" max="12034" width="12.42578125" style="27" bestFit="1" customWidth="1"/>
    <col min="12035" max="12037" width="20.7109375" style="27" customWidth="1"/>
    <col min="12038" max="12038" width="9.85546875" style="27" customWidth="1"/>
    <col min="12039" max="12283" width="9.140625" style="27"/>
    <col min="12284" max="12284" width="6.7109375" style="27" customWidth="1"/>
    <col min="12285" max="12289" width="9.140625" style="27"/>
    <col min="12290" max="12290" width="12.42578125" style="27" bestFit="1" customWidth="1"/>
    <col min="12291" max="12293" width="20.7109375" style="27" customWidth="1"/>
    <col min="12294" max="12294" width="9.85546875" style="27" customWidth="1"/>
    <col min="12295" max="12539" width="9.140625" style="27"/>
    <col min="12540" max="12540" width="6.7109375" style="27" customWidth="1"/>
    <col min="12541" max="12545" width="9.140625" style="27"/>
    <col min="12546" max="12546" width="12.42578125" style="27" bestFit="1" customWidth="1"/>
    <col min="12547" max="12549" width="20.7109375" style="27" customWidth="1"/>
    <col min="12550" max="12550" width="9.85546875" style="27" customWidth="1"/>
    <col min="12551" max="12795" width="9.140625" style="27"/>
    <col min="12796" max="12796" width="6.7109375" style="27" customWidth="1"/>
    <col min="12797" max="12801" width="9.140625" style="27"/>
    <col min="12802" max="12802" width="12.42578125" style="27" bestFit="1" customWidth="1"/>
    <col min="12803" max="12805" width="20.7109375" style="27" customWidth="1"/>
    <col min="12806" max="12806" width="9.85546875" style="27" customWidth="1"/>
    <col min="12807" max="13051" width="9.140625" style="27"/>
    <col min="13052" max="13052" width="6.7109375" style="27" customWidth="1"/>
    <col min="13053" max="13057" width="9.140625" style="27"/>
    <col min="13058" max="13058" width="12.42578125" style="27" bestFit="1" customWidth="1"/>
    <col min="13059" max="13061" width="20.7109375" style="27" customWidth="1"/>
    <col min="13062" max="13062" width="9.85546875" style="27" customWidth="1"/>
    <col min="13063" max="13307" width="9.140625" style="27"/>
    <col min="13308" max="13308" width="6.7109375" style="27" customWidth="1"/>
    <col min="13309" max="13313" width="9.140625" style="27"/>
    <col min="13314" max="13314" width="12.42578125" style="27" bestFit="1" customWidth="1"/>
    <col min="13315" max="13317" width="20.7109375" style="27" customWidth="1"/>
    <col min="13318" max="13318" width="9.85546875" style="27" customWidth="1"/>
    <col min="13319" max="13563" width="9.140625" style="27"/>
    <col min="13564" max="13564" width="6.7109375" style="27" customWidth="1"/>
    <col min="13565" max="13569" width="9.140625" style="27"/>
    <col min="13570" max="13570" width="12.42578125" style="27" bestFit="1" customWidth="1"/>
    <col min="13571" max="13573" width="20.7109375" style="27" customWidth="1"/>
    <col min="13574" max="13574" width="9.85546875" style="27" customWidth="1"/>
    <col min="13575" max="13819" width="9.140625" style="27"/>
    <col min="13820" max="13820" width="6.7109375" style="27" customWidth="1"/>
    <col min="13821" max="13825" width="9.140625" style="27"/>
    <col min="13826" max="13826" width="12.42578125" style="27" bestFit="1" customWidth="1"/>
    <col min="13827" max="13829" width="20.7109375" style="27" customWidth="1"/>
    <col min="13830" max="13830" width="9.85546875" style="27" customWidth="1"/>
    <col min="13831" max="14075" width="9.140625" style="27"/>
    <col min="14076" max="14076" width="6.7109375" style="27" customWidth="1"/>
    <col min="14077" max="14081" width="9.140625" style="27"/>
    <col min="14082" max="14082" width="12.42578125" style="27" bestFit="1" customWidth="1"/>
    <col min="14083" max="14085" width="20.7109375" style="27" customWidth="1"/>
    <col min="14086" max="14086" width="9.85546875" style="27" customWidth="1"/>
    <col min="14087" max="14331" width="9.140625" style="27"/>
    <col min="14332" max="14332" width="6.7109375" style="27" customWidth="1"/>
    <col min="14333" max="14337" width="9.140625" style="27"/>
    <col min="14338" max="14338" width="12.42578125" style="27" bestFit="1" customWidth="1"/>
    <col min="14339" max="14341" width="20.7109375" style="27" customWidth="1"/>
    <col min="14342" max="14342" width="9.85546875" style="27" customWidth="1"/>
    <col min="14343" max="14587" width="9.140625" style="27"/>
    <col min="14588" max="14588" width="6.7109375" style="27" customWidth="1"/>
    <col min="14589" max="14593" width="9.140625" style="27"/>
    <col min="14594" max="14594" width="12.42578125" style="27" bestFit="1" customWidth="1"/>
    <col min="14595" max="14597" width="20.7109375" style="27" customWidth="1"/>
    <col min="14598" max="14598" width="9.85546875" style="27" customWidth="1"/>
    <col min="14599" max="14843" width="9.140625" style="27"/>
    <col min="14844" max="14844" width="6.7109375" style="27" customWidth="1"/>
    <col min="14845" max="14849" width="9.140625" style="27"/>
    <col min="14850" max="14850" width="12.42578125" style="27" bestFit="1" customWidth="1"/>
    <col min="14851" max="14853" width="20.7109375" style="27" customWidth="1"/>
    <col min="14854" max="14854" width="9.85546875" style="27" customWidth="1"/>
    <col min="14855" max="15099" width="9.140625" style="27"/>
    <col min="15100" max="15100" width="6.7109375" style="27" customWidth="1"/>
    <col min="15101" max="15105" width="9.140625" style="27"/>
    <col min="15106" max="15106" width="12.42578125" style="27" bestFit="1" customWidth="1"/>
    <col min="15107" max="15109" width="20.7109375" style="27" customWidth="1"/>
    <col min="15110" max="15110" width="9.85546875" style="27" customWidth="1"/>
    <col min="15111" max="15355" width="9.140625" style="27"/>
    <col min="15356" max="15356" width="6.7109375" style="27" customWidth="1"/>
    <col min="15357" max="15361" width="9.140625" style="27"/>
    <col min="15362" max="15362" width="12.42578125" style="27" bestFit="1" customWidth="1"/>
    <col min="15363" max="15365" width="20.7109375" style="27" customWidth="1"/>
    <col min="15366" max="15366" width="9.85546875" style="27" customWidth="1"/>
    <col min="15367" max="15611" width="9.140625" style="27"/>
    <col min="15612" max="15612" width="6.7109375" style="27" customWidth="1"/>
    <col min="15613" max="15617" width="9.140625" style="27"/>
    <col min="15618" max="15618" width="12.42578125" style="27" bestFit="1" customWidth="1"/>
    <col min="15619" max="15621" width="20.7109375" style="27" customWidth="1"/>
    <col min="15622" max="15622" width="9.85546875" style="27" customWidth="1"/>
    <col min="15623" max="15867" width="9.140625" style="27"/>
    <col min="15868" max="15868" width="6.7109375" style="27" customWidth="1"/>
    <col min="15869" max="15873" width="9.140625" style="27"/>
    <col min="15874" max="15874" width="12.42578125" style="27" bestFit="1" customWidth="1"/>
    <col min="15875" max="15877" width="20.7109375" style="27" customWidth="1"/>
    <col min="15878" max="15878" width="9.85546875" style="27" customWidth="1"/>
    <col min="15879" max="16123" width="9.140625" style="27"/>
    <col min="16124" max="16124" width="6.7109375" style="27" customWidth="1"/>
    <col min="16125" max="16129" width="9.140625" style="27"/>
    <col min="16130" max="16130" width="12.42578125" style="27" bestFit="1" customWidth="1"/>
    <col min="16131" max="16133" width="20.7109375" style="27" customWidth="1"/>
    <col min="16134" max="16134" width="9.85546875" style="27" customWidth="1"/>
    <col min="16135" max="16384" width="9.140625" style="27"/>
  </cols>
  <sheetData>
    <row r="1" spans="1:6">
      <c r="F1" s="28" t="s">
        <v>60</v>
      </c>
    </row>
    <row r="2" spans="1:6" ht="39.75" customHeight="1">
      <c r="E2" s="108" t="s">
        <v>152</v>
      </c>
      <c r="F2" s="108"/>
    </row>
    <row r="4" spans="1:6">
      <c r="A4" s="114" t="s">
        <v>273</v>
      </c>
      <c r="B4" s="114"/>
      <c r="C4" s="114"/>
      <c r="D4" s="114"/>
      <c r="E4" s="114"/>
      <c r="F4" s="114"/>
    </row>
    <row r="5" spans="1:6">
      <c r="A5" s="114" t="str">
        <f>Титульный!$C$15</f>
        <v>Челябинская ТЭЦ-4 (БЛ 2) НВ</v>
      </c>
      <c r="B5" s="114"/>
      <c r="C5" s="114"/>
      <c r="D5" s="114"/>
      <c r="E5" s="114"/>
      <c r="F5" s="114"/>
    </row>
    <row r="6" spans="1:6">
      <c r="A6" s="46"/>
      <c r="B6" s="46"/>
      <c r="C6" s="46"/>
      <c r="D6" s="46"/>
      <c r="E6" s="46"/>
      <c r="F6" s="46"/>
    </row>
    <row r="7" spans="1:6" s="6" customFormat="1" ht="38.25">
      <c r="A7" s="115" t="s">
        <v>0</v>
      </c>
      <c r="B7" s="115" t="s">
        <v>6</v>
      </c>
      <c r="C7" s="115" t="s">
        <v>7</v>
      </c>
      <c r="D7" s="47" t="s">
        <v>125</v>
      </c>
      <c r="E7" s="47" t="s">
        <v>126</v>
      </c>
      <c r="F7" s="47" t="s">
        <v>127</v>
      </c>
    </row>
    <row r="8" spans="1:6" s="6" customFormat="1">
      <c r="A8" s="115"/>
      <c r="B8" s="115"/>
      <c r="C8" s="115"/>
      <c r="D8" s="47">
        <f>Титульный!$B$5-2</f>
        <v>2024</v>
      </c>
      <c r="E8" s="47">
        <f>Титульный!$B$5-1</f>
        <v>2025</v>
      </c>
      <c r="F8" s="47">
        <f>Титульный!$B$5</f>
        <v>2026</v>
      </c>
    </row>
    <row r="9" spans="1:6" s="6" customFormat="1">
      <c r="A9" s="115"/>
      <c r="B9" s="115"/>
      <c r="C9" s="115"/>
      <c r="D9" s="47" t="s">
        <v>53</v>
      </c>
      <c r="E9" s="47" t="s">
        <v>53</v>
      </c>
      <c r="F9" s="47" t="s">
        <v>53</v>
      </c>
    </row>
    <row r="10" spans="1:6" s="6" customFormat="1" ht="26.25" customHeight="1">
      <c r="A10" s="109" t="s">
        <v>153</v>
      </c>
      <c r="B10" s="110"/>
      <c r="C10" s="110"/>
      <c r="D10" s="110"/>
      <c r="E10" s="110"/>
      <c r="F10" s="111"/>
    </row>
    <row r="11" spans="1:6" s="6" customFormat="1" hidden="1" outlineLevel="1">
      <c r="A11" s="30" t="s">
        <v>64</v>
      </c>
      <c r="B11" s="31" t="s">
        <v>154</v>
      </c>
      <c r="C11" s="30"/>
      <c r="D11" s="35"/>
      <c r="E11" s="35"/>
      <c r="F11" s="35"/>
    </row>
    <row r="12" spans="1:6" s="6" customFormat="1" hidden="1" outlineLevel="1">
      <c r="A12" s="30" t="s">
        <v>155</v>
      </c>
      <c r="B12" s="31" t="s">
        <v>156</v>
      </c>
      <c r="C12" s="30" t="s">
        <v>76</v>
      </c>
      <c r="D12" s="35"/>
      <c r="E12" s="35"/>
      <c r="F12" s="35"/>
    </row>
    <row r="13" spans="1:6" s="6" customFormat="1" hidden="1" outlineLevel="1">
      <c r="A13" s="30" t="s">
        <v>157</v>
      </c>
      <c r="B13" s="31" t="s">
        <v>158</v>
      </c>
      <c r="C13" s="30" t="s">
        <v>76</v>
      </c>
      <c r="D13" s="35"/>
      <c r="E13" s="35"/>
      <c r="F13" s="35"/>
    </row>
    <row r="14" spans="1:6" s="6" customFormat="1" hidden="1" outlineLevel="1">
      <c r="A14" s="30" t="s">
        <v>159</v>
      </c>
      <c r="B14" s="31" t="s">
        <v>160</v>
      </c>
      <c r="C14" s="30" t="s">
        <v>76</v>
      </c>
      <c r="D14" s="35"/>
      <c r="E14" s="35"/>
      <c r="F14" s="35"/>
    </row>
    <row r="15" spans="1:6" s="6" customFormat="1" hidden="1" outlineLevel="1">
      <c r="A15" s="30" t="s">
        <v>161</v>
      </c>
      <c r="B15" s="31" t="s">
        <v>162</v>
      </c>
      <c r="C15" s="30" t="s">
        <v>76</v>
      </c>
      <c r="D15" s="35"/>
      <c r="E15" s="35"/>
      <c r="F15" s="35"/>
    </row>
    <row r="16" spans="1:6" s="6" customFormat="1" hidden="1" outlineLevel="1">
      <c r="A16" s="30" t="s">
        <v>65</v>
      </c>
      <c r="B16" s="31" t="s">
        <v>163</v>
      </c>
      <c r="C16" s="30"/>
      <c r="D16" s="35"/>
      <c r="E16" s="35"/>
      <c r="F16" s="35"/>
    </row>
    <row r="17" spans="1:6" s="6" customFormat="1" ht="38.25" hidden="1" outlineLevel="1">
      <c r="A17" s="30" t="s">
        <v>164</v>
      </c>
      <c r="B17" s="31" t="s">
        <v>165</v>
      </c>
      <c r="C17" s="30" t="s">
        <v>166</v>
      </c>
      <c r="D17" s="35"/>
      <c r="E17" s="35"/>
      <c r="F17" s="35"/>
    </row>
    <row r="18" spans="1:6" s="6" customFormat="1" hidden="1" outlineLevel="1">
      <c r="A18" s="30" t="s">
        <v>66</v>
      </c>
      <c r="B18" s="31" t="s">
        <v>167</v>
      </c>
      <c r="C18" s="30"/>
      <c r="D18" s="35"/>
      <c r="E18" s="35"/>
      <c r="F18" s="35"/>
    </row>
    <row r="19" spans="1:6" s="6" customFormat="1" ht="25.5" hidden="1" outlineLevel="1">
      <c r="A19" s="30" t="s">
        <v>168</v>
      </c>
      <c r="B19" s="31" t="s">
        <v>169</v>
      </c>
      <c r="C19" s="30" t="s">
        <v>27</v>
      </c>
      <c r="D19" s="35"/>
      <c r="E19" s="35"/>
      <c r="F19" s="35"/>
    </row>
    <row r="20" spans="1:6" s="6" customFormat="1" hidden="1" outlineLevel="1">
      <c r="A20" s="30" t="s">
        <v>170</v>
      </c>
      <c r="B20" s="31" t="s">
        <v>171</v>
      </c>
      <c r="C20" s="30" t="s">
        <v>172</v>
      </c>
      <c r="D20" s="35"/>
      <c r="E20" s="35"/>
      <c r="F20" s="35"/>
    </row>
    <row r="21" spans="1:6" s="6" customFormat="1" hidden="1" outlineLevel="1">
      <c r="A21" s="30" t="s">
        <v>173</v>
      </c>
      <c r="B21" s="31" t="s">
        <v>174</v>
      </c>
      <c r="C21" s="30" t="s">
        <v>27</v>
      </c>
      <c r="D21" s="35"/>
      <c r="E21" s="35"/>
      <c r="F21" s="35"/>
    </row>
    <row r="22" spans="1:6" s="6" customFormat="1" hidden="1" outlineLevel="1">
      <c r="A22" s="30" t="s">
        <v>175</v>
      </c>
      <c r="B22" s="31" t="s">
        <v>176</v>
      </c>
      <c r="C22" s="30" t="s">
        <v>177</v>
      </c>
      <c r="D22" s="35"/>
      <c r="E22" s="35"/>
      <c r="F22" s="35"/>
    </row>
    <row r="23" spans="1:6" s="6" customFormat="1" ht="28.5" hidden="1" outlineLevel="1">
      <c r="A23" s="30" t="s">
        <v>178</v>
      </c>
      <c r="B23" s="31" t="s">
        <v>179</v>
      </c>
      <c r="C23" s="30" t="s">
        <v>177</v>
      </c>
      <c r="D23" s="35"/>
      <c r="E23" s="35"/>
      <c r="F23" s="35"/>
    </row>
    <row r="24" spans="1:6" s="6" customFormat="1" hidden="1" outlineLevel="1">
      <c r="A24" s="30" t="s">
        <v>180</v>
      </c>
      <c r="B24" s="31" t="s">
        <v>181</v>
      </c>
      <c r="C24" s="30" t="s">
        <v>166</v>
      </c>
      <c r="D24" s="35"/>
      <c r="E24" s="35"/>
      <c r="F24" s="35"/>
    </row>
    <row r="25" spans="1:6" s="6" customFormat="1" ht="38.25" hidden="1" outlineLevel="1">
      <c r="A25" s="30" t="s">
        <v>182</v>
      </c>
      <c r="B25" s="31" t="s">
        <v>183</v>
      </c>
      <c r="C25" s="30"/>
      <c r="D25" s="35"/>
      <c r="E25" s="35"/>
      <c r="F25" s="35"/>
    </row>
    <row r="26" spans="1:6" s="6" customFormat="1" ht="38.25" hidden="1" outlineLevel="1">
      <c r="A26" s="30" t="s">
        <v>184</v>
      </c>
      <c r="B26" s="31" t="s">
        <v>185</v>
      </c>
      <c r="C26" s="30" t="s">
        <v>172</v>
      </c>
      <c r="D26" s="35"/>
      <c r="E26" s="35"/>
      <c r="F26" s="35"/>
    </row>
    <row r="27" spans="1:6" s="6" customFormat="1" ht="25.5" hidden="1" outlineLevel="1">
      <c r="A27" s="30" t="s">
        <v>68</v>
      </c>
      <c r="B27" s="31" t="s">
        <v>186</v>
      </c>
      <c r="C27" s="30"/>
      <c r="D27" s="35"/>
      <c r="E27" s="35"/>
      <c r="F27" s="35"/>
    </row>
    <row r="28" spans="1:6" s="6" customFormat="1" ht="66.75" hidden="1" outlineLevel="1">
      <c r="A28" s="30" t="s">
        <v>130</v>
      </c>
      <c r="B28" s="31" t="s">
        <v>187</v>
      </c>
      <c r="C28" s="30" t="s">
        <v>76</v>
      </c>
      <c r="D28" s="35"/>
      <c r="E28" s="35"/>
      <c r="F28" s="35"/>
    </row>
    <row r="29" spans="1:6" s="6" customFormat="1" hidden="1" outlineLevel="1">
      <c r="A29" s="30"/>
      <c r="B29" s="31" t="s">
        <v>188</v>
      </c>
      <c r="C29" s="30"/>
      <c r="D29" s="35"/>
      <c r="E29" s="35"/>
      <c r="F29" s="35"/>
    </row>
    <row r="30" spans="1:6" s="6" customFormat="1" hidden="1" outlineLevel="1">
      <c r="A30" s="30"/>
      <c r="B30" s="31" t="s">
        <v>189</v>
      </c>
      <c r="C30" s="30"/>
      <c r="D30" s="35"/>
      <c r="E30" s="35"/>
      <c r="F30" s="35"/>
    </row>
    <row r="31" spans="1:6" s="6" customFormat="1" hidden="1" outlineLevel="1">
      <c r="A31" s="30"/>
      <c r="B31" s="31" t="s">
        <v>190</v>
      </c>
      <c r="C31" s="30"/>
      <c r="D31" s="35"/>
      <c r="E31" s="35"/>
      <c r="F31" s="35"/>
    </row>
    <row r="32" spans="1:6" s="6" customFormat="1" hidden="1" outlineLevel="1">
      <c r="A32" s="30"/>
      <c r="B32" s="31" t="s">
        <v>191</v>
      </c>
      <c r="C32" s="30"/>
      <c r="D32" s="35"/>
      <c r="E32" s="35"/>
      <c r="F32" s="35"/>
    </row>
    <row r="33" spans="1:6" s="6" customFormat="1" ht="54" hidden="1" outlineLevel="1">
      <c r="A33" s="30" t="s">
        <v>132</v>
      </c>
      <c r="B33" s="31" t="s">
        <v>192</v>
      </c>
      <c r="C33" s="30" t="s">
        <v>76</v>
      </c>
      <c r="D33" s="35"/>
      <c r="E33" s="35"/>
      <c r="F33" s="35"/>
    </row>
    <row r="34" spans="1:6" s="6" customFormat="1" hidden="1" outlineLevel="1">
      <c r="A34" s="30" t="s">
        <v>134</v>
      </c>
      <c r="B34" s="31" t="s">
        <v>193</v>
      </c>
      <c r="C34" s="30" t="s">
        <v>76</v>
      </c>
      <c r="D34" s="35"/>
      <c r="E34" s="35"/>
      <c r="F34" s="35"/>
    </row>
    <row r="35" spans="1:6" s="6" customFormat="1" hidden="1" outlineLevel="1">
      <c r="A35" s="30" t="s">
        <v>138</v>
      </c>
      <c r="B35" s="31" t="s">
        <v>194</v>
      </c>
      <c r="C35" s="30" t="s">
        <v>76</v>
      </c>
      <c r="D35" s="35"/>
      <c r="E35" s="35"/>
      <c r="F35" s="35"/>
    </row>
    <row r="36" spans="1:6" s="6" customFormat="1" ht="25.5" hidden="1" outlineLevel="1">
      <c r="A36" s="30" t="s">
        <v>139</v>
      </c>
      <c r="B36" s="31" t="s">
        <v>195</v>
      </c>
      <c r="C36" s="30"/>
      <c r="D36" s="35"/>
      <c r="E36" s="35"/>
      <c r="F36" s="35"/>
    </row>
    <row r="37" spans="1:6" s="6" customFormat="1" hidden="1" outlineLevel="1">
      <c r="A37" s="30" t="s">
        <v>141</v>
      </c>
      <c r="B37" s="31" t="s">
        <v>196</v>
      </c>
      <c r="C37" s="30" t="s">
        <v>197</v>
      </c>
      <c r="D37" s="35"/>
      <c r="E37" s="35"/>
      <c r="F37" s="35"/>
    </row>
    <row r="38" spans="1:6" s="6" customFormat="1" ht="25.5" hidden="1" outlineLevel="1">
      <c r="A38" s="30" t="s">
        <v>198</v>
      </c>
      <c r="B38" s="31" t="s">
        <v>199</v>
      </c>
      <c r="C38" s="57" t="s">
        <v>200</v>
      </c>
      <c r="D38" s="35"/>
      <c r="E38" s="35"/>
      <c r="F38" s="35"/>
    </row>
    <row r="39" spans="1:6" s="6" customFormat="1" ht="25.5" hidden="1" outlineLevel="1">
      <c r="A39" s="30" t="s">
        <v>70</v>
      </c>
      <c r="B39" s="31" t="s">
        <v>9</v>
      </c>
      <c r="C39" s="30"/>
      <c r="D39" s="35"/>
      <c r="E39" s="35"/>
      <c r="F39" s="35"/>
    </row>
    <row r="40" spans="1:6" s="6" customFormat="1" hidden="1" outlineLevel="1">
      <c r="A40" s="30" t="s">
        <v>201</v>
      </c>
      <c r="B40" s="31" t="s">
        <v>202</v>
      </c>
      <c r="C40" s="30" t="s">
        <v>203</v>
      </c>
      <c r="D40" s="35"/>
      <c r="E40" s="35"/>
      <c r="F40" s="35"/>
    </row>
    <row r="41" spans="1:6" s="6" customFormat="1" ht="25.5" hidden="1" outlineLevel="1">
      <c r="A41" s="30" t="s">
        <v>204</v>
      </c>
      <c r="B41" s="31" t="s">
        <v>205</v>
      </c>
      <c r="C41" s="57" t="s">
        <v>206</v>
      </c>
      <c r="D41" s="35"/>
      <c r="E41" s="35"/>
      <c r="F41" s="35"/>
    </row>
    <row r="42" spans="1:6" s="6" customFormat="1" ht="25.5" hidden="1" outlineLevel="1">
      <c r="A42" s="30" t="s">
        <v>207</v>
      </c>
      <c r="B42" s="31" t="s">
        <v>208</v>
      </c>
      <c r="C42" s="30"/>
      <c r="D42" s="35"/>
      <c r="E42" s="35"/>
      <c r="F42" s="35"/>
    </row>
    <row r="43" spans="1:6" s="6" customFormat="1" ht="25.5" hidden="1" outlineLevel="1">
      <c r="A43" s="30" t="s">
        <v>73</v>
      </c>
      <c r="B43" s="31" t="s">
        <v>209</v>
      </c>
      <c r="C43" s="30" t="s">
        <v>76</v>
      </c>
      <c r="D43" s="35"/>
      <c r="E43" s="35"/>
      <c r="F43" s="35"/>
    </row>
    <row r="44" spans="1:6" s="6" customFormat="1" ht="25.5" hidden="1" outlineLevel="1">
      <c r="A44" s="30" t="s">
        <v>75</v>
      </c>
      <c r="B44" s="31" t="s">
        <v>210</v>
      </c>
      <c r="C44" s="30" t="s">
        <v>76</v>
      </c>
      <c r="D44" s="35"/>
      <c r="E44" s="35"/>
      <c r="F44" s="35"/>
    </row>
    <row r="45" spans="1:6" s="6" customFormat="1" ht="26.25" customHeight="1" collapsed="1">
      <c r="A45" s="109" t="s">
        <v>211</v>
      </c>
      <c r="B45" s="110"/>
      <c r="C45" s="110"/>
      <c r="D45" s="110"/>
      <c r="E45" s="110"/>
      <c r="F45" s="111"/>
    </row>
    <row r="46" spans="1:6" s="6" customFormat="1" hidden="1" outlineLevel="1">
      <c r="A46" s="30" t="s">
        <v>64</v>
      </c>
      <c r="B46" s="31" t="s">
        <v>212</v>
      </c>
      <c r="C46" s="30"/>
      <c r="D46" s="35"/>
      <c r="E46" s="35"/>
      <c r="F46" s="35"/>
    </row>
    <row r="47" spans="1:6" s="6" customFormat="1" hidden="1" outlineLevel="1">
      <c r="A47" s="30"/>
      <c r="B47" s="31" t="s">
        <v>188</v>
      </c>
      <c r="C47" s="30"/>
      <c r="D47" s="35"/>
      <c r="E47" s="35"/>
      <c r="F47" s="35"/>
    </row>
    <row r="48" spans="1:6" s="6" customFormat="1" hidden="1" outlineLevel="1">
      <c r="A48" s="30" t="s">
        <v>155</v>
      </c>
      <c r="B48" s="31" t="s">
        <v>213</v>
      </c>
      <c r="C48" s="30" t="s">
        <v>177</v>
      </c>
      <c r="D48" s="35"/>
      <c r="E48" s="35"/>
      <c r="F48" s="35"/>
    </row>
    <row r="49" spans="1:6" s="6" customFormat="1" hidden="1" outlineLevel="1">
      <c r="A49" s="30" t="s">
        <v>214</v>
      </c>
      <c r="B49" s="31" t="s">
        <v>215</v>
      </c>
      <c r="C49" s="30" t="s">
        <v>177</v>
      </c>
      <c r="D49" s="35"/>
      <c r="E49" s="35"/>
      <c r="F49" s="35"/>
    </row>
    <row r="50" spans="1:6" s="6" customFormat="1" hidden="1" outlineLevel="1">
      <c r="A50" s="30"/>
      <c r="B50" s="31" t="s">
        <v>216</v>
      </c>
      <c r="C50" s="30" t="s">
        <v>177</v>
      </c>
      <c r="D50" s="35"/>
      <c r="E50" s="35"/>
      <c r="F50" s="35"/>
    </row>
    <row r="51" spans="1:6" s="6" customFormat="1" hidden="1" outlineLevel="1">
      <c r="A51" s="30"/>
      <c r="B51" s="31" t="s">
        <v>217</v>
      </c>
      <c r="C51" s="30" t="s">
        <v>177</v>
      </c>
      <c r="D51" s="35"/>
      <c r="E51" s="35"/>
      <c r="F51" s="35"/>
    </row>
    <row r="52" spans="1:6" s="6" customFormat="1" hidden="1" outlineLevel="1">
      <c r="A52" s="30" t="s">
        <v>218</v>
      </c>
      <c r="B52" s="31" t="s">
        <v>219</v>
      </c>
      <c r="C52" s="30" t="s">
        <v>177</v>
      </c>
      <c r="D52" s="35"/>
      <c r="E52" s="35"/>
      <c r="F52" s="35"/>
    </row>
    <row r="53" spans="1:6" s="6" customFormat="1" hidden="1" outlineLevel="1">
      <c r="A53" s="30"/>
      <c r="B53" s="31" t="s">
        <v>216</v>
      </c>
      <c r="C53" s="30" t="s">
        <v>177</v>
      </c>
      <c r="D53" s="35"/>
      <c r="E53" s="35"/>
      <c r="F53" s="35"/>
    </row>
    <row r="54" spans="1:6" s="6" customFormat="1" hidden="1" outlineLevel="1">
      <c r="A54" s="30"/>
      <c r="B54" s="31" t="s">
        <v>217</v>
      </c>
      <c r="C54" s="30" t="s">
        <v>177</v>
      </c>
      <c r="D54" s="35"/>
      <c r="E54" s="35"/>
      <c r="F54" s="35"/>
    </row>
    <row r="55" spans="1:6" s="6" customFormat="1" hidden="1" outlineLevel="1">
      <c r="A55" s="30"/>
      <c r="B55" s="31" t="s">
        <v>188</v>
      </c>
      <c r="C55" s="30" t="s">
        <v>177</v>
      </c>
      <c r="D55" s="35"/>
      <c r="E55" s="35"/>
      <c r="F55" s="35"/>
    </row>
    <row r="56" spans="1:6" s="6" customFormat="1" ht="51" hidden="1" outlineLevel="1">
      <c r="A56" s="30" t="s">
        <v>220</v>
      </c>
      <c r="B56" s="31" t="s">
        <v>221</v>
      </c>
      <c r="C56" s="30" t="s">
        <v>177</v>
      </c>
      <c r="D56" s="35"/>
      <c r="E56" s="35"/>
      <c r="F56" s="35"/>
    </row>
    <row r="57" spans="1:6" s="6" customFormat="1" hidden="1" outlineLevel="1">
      <c r="A57" s="30" t="s">
        <v>222</v>
      </c>
      <c r="B57" s="31" t="s">
        <v>215</v>
      </c>
      <c r="C57" s="30" t="s">
        <v>177</v>
      </c>
      <c r="D57" s="35"/>
      <c r="E57" s="35"/>
      <c r="F57" s="35"/>
    </row>
    <row r="58" spans="1:6" s="6" customFormat="1" hidden="1" outlineLevel="1">
      <c r="A58" s="30"/>
      <c r="B58" s="31" t="s">
        <v>216</v>
      </c>
      <c r="C58" s="30" t="s">
        <v>177</v>
      </c>
      <c r="D58" s="35"/>
      <c r="E58" s="35"/>
      <c r="F58" s="35"/>
    </row>
    <row r="59" spans="1:6" s="6" customFormat="1" hidden="1" outlineLevel="1">
      <c r="A59" s="30"/>
      <c r="B59" s="31" t="s">
        <v>217</v>
      </c>
      <c r="C59" s="30" t="s">
        <v>177</v>
      </c>
      <c r="D59" s="35"/>
      <c r="E59" s="35"/>
      <c r="F59" s="35"/>
    </row>
    <row r="60" spans="1:6" s="6" customFormat="1" hidden="1" outlineLevel="1">
      <c r="A60" s="30" t="s">
        <v>223</v>
      </c>
      <c r="B60" s="31" t="s">
        <v>219</v>
      </c>
      <c r="C60" s="30" t="s">
        <v>177</v>
      </c>
      <c r="D60" s="35"/>
      <c r="E60" s="35"/>
      <c r="F60" s="35"/>
    </row>
    <row r="61" spans="1:6" s="6" customFormat="1" hidden="1" outlineLevel="1">
      <c r="A61" s="30"/>
      <c r="B61" s="31" t="s">
        <v>216</v>
      </c>
      <c r="C61" s="30" t="s">
        <v>177</v>
      </c>
      <c r="D61" s="35"/>
      <c r="E61" s="35"/>
      <c r="F61" s="35"/>
    </row>
    <row r="62" spans="1:6" s="6" customFormat="1" hidden="1" outlineLevel="1">
      <c r="A62" s="30"/>
      <c r="B62" s="31" t="s">
        <v>217</v>
      </c>
      <c r="C62" s="30" t="s">
        <v>177</v>
      </c>
      <c r="D62" s="35"/>
      <c r="E62" s="35"/>
      <c r="F62" s="35"/>
    </row>
    <row r="63" spans="1:6" s="6" customFormat="1" ht="38.25" hidden="1" outlineLevel="1">
      <c r="A63" s="30" t="s">
        <v>224</v>
      </c>
      <c r="B63" s="31" t="s">
        <v>225</v>
      </c>
      <c r="C63" s="30" t="s">
        <v>177</v>
      </c>
      <c r="D63" s="35"/>
      <c r="E63" s="35"/>
      <c r="F63" s="35"/>
    </row>
    <row r="64" spans="1:6" s="6" customFormat="1" hidden="1" outlineLevel="1">
      <c r="A64" s="30" t="s">
        <v>226</v>
      </c>
      <c r="B64" s="31" t="s">
        <v>215</v>
      </c>
      <c r="C64" s="30" t="s">
        <v>177</v>
      </c>
      <c r="D64" s="35"/>
      <c r="E64" s="35"/>
      <c r="F64" s="35"/>
    </row>
    <row r="65" spans="1:6" s="6" customFormat="1" hidden="1" outlineLevel="1">
      <c r="A65" s="30"/>
      <c r="B65" s="31" t="s">
        <v>216</v>
      </c>
      <c r="C65" s="30" t="s">
        <v>177</v>
      </c>
      <c r="D65" s="35"/>
      <c r="E65" s="35"/>
      <c r="F65" s="35"/>
    </row>
    <row r="66" spans="1:6" s="6" customFormat="1" hidden="1" outlineLevel="1">
      <c r="A66" s="30"/>
      <c r="B66" s="31" t="s">
        <v>217</v>
      </c>
      <c r="C66" s="30" t="s">
        <v>177</v>
      </c>
      <c r="D66" s="35"/>
      <c r="E66" s="35"/>
      <c r="F66" s="35"/>
    </row>
    <row r="67" spans="1:6" s="6" customFormat="1" hidden="1" outlineLevel="1">
      <c r="A67" s="30" t="s">
        <v>227</v>
      </c>
      <c r="B67" s="31" t="s">
        <v>219</v>
      </c>
      <c r="C67" s="30" t="s">
        <v>177</v>
      </c>
      <c r="D67" s="35"/>
      <c r="E67" s="35"/>
      <c r="F67" s="35"/>
    </row>
    <row r="68" spans="1:6" s="6" customFormat="1" hidden="1" outlineLevel="1">
      <c r="A68" s="30"/>
      <c r="B68" s="31" t="s">
        <v>216</v>
      </c>
      <c r="C68" s="30" t="s">
        <v>177</v>
      </c>
      <c r="D68" s="35"/>
      <c r="E68" s="35"/>
      <c r="F68" s="35"/>
    </row>
    <row r="69" spans="1:6" s="6" customFormat="1" hidden="1" outlineLevel="1">
      <c r="A69" s="30"/>
      <c r="B69" s="31" t="s">
        <v>217</v>
      </c>
      <c r="C69" s="30" t="s">
        <v>177</v>
      </c>
      <c r="D69" s="35"/>
      <c r="E69" s="35"/>
      <c r="F69" s="35"/>
    </row>
    <row r="70" spans="1:6" s="6" customFormat="1" ht="38.25" hidden="1" outlineLevel="1">
      <c r="A70" s="30" t="s">
        <v>228</v>
      </c>
      <c r="B70" s="31" t="s">
        <v>229</v>
      </c>
      <c r="C70" s="30" t="s">
        <v>177</v>
      </c>
      <c r="D70" s="35"/>
      <c r="E70" s="35"/>
      <c r="F70" s="35"/>
    </row>
    <row r="71" spans="1:6" s="6" customFormat="1" hidden="1" outlineLevel="1">
      <c r="A71" s="30" t="s">
        <v>230</v>
      </c>
      <c r="B71" s="31" t="s">
        <v>215</v>
      </c>
      <c r="C71" s="30" t="s">
        <v>177</v>
      </c>
      <c r="D71" s="35"/>
      <c r="E71" s="35"/>
      <c r="F71" s="35"/>
    </row>
    <row r="72" spans="1:6" s="6" customFormat="1" hidden="1" outlineLevel="1">
      <c r="A72" s="30"/>
      <c r="B72" s="31" t="s">
        <v>216</v>
      </c>
      <c r="C72" s="30" t="s">
        <v>177</v>
      </c>
      <c r="D72" s="35"/>
      <c r="E72" s="35"/>
      <c r="F72" s="35"/>
    </row>
    <row r="73" spans="1:6" s="6" customFormat="1" hidden="1" outlineLevel="1">
      <c r="A73" s="30"/>
      <c r="B73" s="31" t="s">
        <v>217</v>
      </c>
      <c r="C73" s="30" t="s">
        <v>177</v>
      </c>
      <c r="D73" s="35"/>
      <c r="E73" s="35"/>
      <c r="F73" s="35"/>
    </row>
    <row r="74" spans="1:6" s="6" customFormat="1" hidden="1" outlineLevel="1">
      <c r="A74" s="30" t="s">
        <v>231</v>
      </c>
      <c r="B74" s="31" t="s">
        <v>219</v>
      </c>
      <c r="C74" s="30" t="s">
        <v>177</v>
      </c>
      <c r="D74" s="35"/>
      <c r="E74" s="35"/>
      <c r="F74" s="35"/>
    </row>
    <row r="75" spans="1:6" s="6" customFormat="1" hidden="1" outlineLevel="1">
      <c r="A75" s="30"/>
      <c r="B75" s="31" t="s">
        <v>216</v>
      </c>
      <c r="C75" s="30" t="s">
        <v>177</v>
      </c>
      <c r="D75" s="35"/>
      <c r="E75" s="35"/>
      <c r="F75" s="35"/>
    </row>
    <row r="76" spans="1:6" s="6" customFormat="1" hidden="1" outlineLevel="1">
      <c r="A76" s="30"/>
      <c r="B76" s="31" t="s">
        <v>217</v>
      </c>
      <c r="C76" s="30" t="s">
        <v>177</v>
      </c>
      <c r="D76" s="35"/>
      <c r="E76" s="35"/>
      <c r="F76" s="35"/>
    </row>
    <row r="77" spans="1:6" s="6" customFormat="1" ht="51" hidden="1" outlineLevel="1">
      <c r="A77" s="30" t="s">
        <v>232</v>
      </c>
      <c r="B77" s="31" t="s">
        <v>233</v>
      </c>
      <c r="C77" s="30" t="s">
        <v>177</v>
      </c>
      <c r="D77" s="35"/>
      <c r="E77" s="35"/>
      <c r="F77" s="35"/>
    </row>
    <row r="78" spans="1:6" s="6" customFormat="1" hidden="1" outlineLevel="1">
      <c r="A78" s="30" t="s">
        <v>234</v>
      </c>
      <c r="B78" s="31" t="s">
        <v>215</v>
      </c>
      <c r="C78" s="30" t="s">
        <v>177</v>
      </c>
      <c r="D78" s="35"/>
      <c r="E78" s="35"/>
      <c r="F78" s="35"/>
    </row>
    <row r="79" spans="1:6" s="6" customFormat="1" hidden="1" outlineLevel="1">
      <c r="A79" s="30"/>
      <c r="B79" s="31" t="s">
        <v>216</v>
      </c>
      <c r="C79" s="30" t="s">
        <v>177</v>
      </c>
      <c r="D79" s="35"/>
      <c r="E79" s="35"/>
      <c r="F79" s="35"/>
    </row>
    <row r="80" spans="1:6" s="6" customFormat="1" hidden="1" outlineLevel="1">
      <c r="A80" s="30"/>
      <c r="B80" s="31" t="s">
        <v>217</v>
      </c>
      <c r="C80" s="30" t="s">
        <v>177</v>
      </c>
      <c r="D80" s="35"/>
      <c r="E80" s="35"/>
      <c r="F80" s="35"/>
    </row>
    <row r="81" spans="1:6" s="6" customFormat="1" hidden="1" outlineLevel="1">
      <c r="A81" s="30" t="s">
        <v>235</v>
      </c>
      <c r="B81" s="31" t="s">
        <v>219</v>
      </c>
      <c r="C81" s="30" t="s">
        <v>177</v>
      </c>
      <c r="D81" s="35"/>
      <c r="E81" s="35"/>
      <c r="F81" s="35"/>
    </row>
    <row r="82" spans="1:6" s="6" customFormat="1" hidden="1" outlineLevel="1">
      <c r="A82" s="30"/>
      <c r="B82" s="31" t="s">
        <v>216</v>
      </c>
      <c r="C82" s="30" t="s">
        <v>177</v>
      </c>
      <c r="D82" s="35"/>
      <c r="E82" s="35"/>
      <c r="F82" s="35"/>
    </row>
    <row r="83" spans="1:6" s="6" customFormat="1" hidden="1" outlineLevel="1">
      <c r="A83" s="30"/>
      <c r="B83" s="31" t="s">
        <v>217</v>
      </c>
      <c r="C83" s="30" t="s">
        <v>177</v>
      </c>
      <c r="D83" s="35"/>
      <c r="E83" s="35"/>
      <c r="F83" s="35"/>
    </row>
    <row r="84" spans="1:6" s="6" customFormat="1" hidden="1" outlineLevel="1">
      <c r="A84" s="30" t="s">
        <v>236</v>
      </c>
      <c r="B84" s="31" t="s">
        <v>237</v>
      </c>
      <c r="C84" s="30" t="s">
        <v>177</v>
      </c>
      <c r="D84" s="35"/>
      <c r="E84" s="35"/>
      <c r="F84" s="35"/>
    </row>
    <row r="85" spans="1:6" s="6" customFormat="1" hidden="1" outlineLevel="1">
      <c r="A85" s="30" t="s">
        <v>238</v>
      </c>
      <c r="B85" s="31" t="s">
        <v>215</v>
      </c>
      <c r="C85" s="30" t="s">
        <v>177</v>
      </c>
      <c r="D85" s="35"/>
      <c r="E85" s="35"/>
      <c r="F85" s="35"/>
    </row>
    <row r="86" spans="1:6" s="6" customFormat="1" hidden="1" outlineLevel="1">
      <c r="A86" s="30"/>
      <c r="B86" s="31" t="s">
        <v>216</v>
      </c>
      <c r="C86" s="30" t="s">
        <v>177</v>
      </c>
      <c r="D86" s="35"/>
      <c r="E86" s="35"/>
      <c r="F86" s="35"/>
    </row>
    <row r="87" spans="1:6" s="6" customFormat="1" hidden="1" outlineLevel="1">
      <c r="A87" s="30"/>
      <c r="B87" s="31" t="s">
        <v>217</v>
      </c>
      <c r="C87" s="30" t="s">
        <v>177</v>
      </c>
      <c r="D87" s="35"/>
      <c r="E87" s="35"/>
      <c r="F87" s="35"/>
    </row>
    <row r="88" spans="1:6" s="6" customFormat="1" hidden="1" outlineLevel="1">
      <c r="A88" s="30" t="s">
        <v>239</v>
      </c>
      <c r="B88" s="31" t="s">
        <v>219</v>
      </c>
      <c r="C88" s="30" t="s">
        <v>177</v>
      </c>
      <c r="D88" s="35"/>
      <c r="E88" s="35"/>
      <c r="F88" s="35"/>
    </row>
    <row r="89" spans="1:6" s="6" customFormat="1" hidden="1" outlineLevel="1">
      <c r="A89" s="30"/>
      <c r="B89" s="31" t="s">
        <v>216</v>
      </c>
      <c r="C89" s="30" t="s">
        <v>177</v>
      </c>
      <c r="D89" s="35"/>
      <c r="E89" s="35"/>
      <c r="F89" s="35"/>
    </row>
    <row r="90" spans="1:6" s="6" customFormat="1" hidden="1" outlineLevel="1">
      <c r="A90" s="30"/>
      <c r="B90" s="31" t="s">
        <v>217</v>
      </c>
      <c r="C90" s="30" t="s">
        <v>177</v>
      </c>
      <c r="D90" s="35"/>
      <c r="E90" s="35"/>
      <c r="F90" s="35"/>
    </row>
    <row r="91" spans="1:6" s="6" customFormat="1" hidden="1" outlineLevel="1">
      <c r="A91" s="30" t="s">
        <v>240</v>
      </c>
      <c r="B91" s="31" t="s">
        <v>241</v>
      </c>
      <c r="C91" s="30" t="s">
        <v>177</v>
      </c>
      <c r="D91" s="35"/>
      <c r="E91" s="35"/>
      <c r="F91" s="35"/>
    </row>
    <row r="92" spans="1:6" s="6" customFormat="1" hidden="1" outlineLevel="1">
      <c r="A92" s="30" t="s">
        <v>242</v>
      </c>
      <c r="B92" s="31" t="s">
        <v>215</v>
      </c>
      <c r="C92" s="30" t="s">
        <v>177</v>
      </c>
      <c r="D92" s="35"/>
      <c r="E92" s="35"/>
      <c r="F92" s="35"/>
    </row>
    <row r="93" spans="1:6" s="6" customFormat="1" hidden="1" outlineLevel="1">
      <c r="A93" s="30"/>
      <c r="B93" s="31" t="s">
        <v>216</v>
      </c>
      <c r="C93" s="30" t="s">
        <v>177</v>
      </c>
      <c r="D93" s="35"/>
      <c r="E93" s="35"/>
      <c r="F93" s="35"/>
    </row>
    <row r="94" spans="1:6" s="6" customFormat="1" hidden="1" outlineLevel="1">
      <c r="A94" s="30"/>
      <c r="B94" s="31" t="s">
        <v>217</v>
      </c>
      <c r="C94" s="30" t="s">
        <v>177</v>
      </c>
      <c r="D94" s="35"/>
      <c r="E94" s="35"/>
      <c r="F94" s="35"/>
    </row>
    <row r="95" spans="1:6" s="6" customFormat="1" hidden="1" outlineLevel="1">
      <c r="A95" s="30" t="s">
        <v>243</v>
      </c>
      <c r="B95" s="31" t="s">
        <v>219</v>
      </c>
      <c r="C95" s="30" t="s">
        <v>177</v>
      </c>
      <c r="D95" s="35"/>
      <c r="E95" s="35"/>
      <c r="F95" s="35"/>
    </row>
    <row r="96" spans="1:6" s="6" customFormat="1" hidden="1" outlineLevel="1">
      <c r="A96" s="30"/>
      <c r="B96" s="31" t="s">
        <v>216</v>
      </c>
      <c r="C96" s="30" t="s">
        <v>177</v>
      </c>
      <c r="D96" s="35"/>
      <c r="E96" s="35"/>
      <c r="F96" s="35"/>
    </row>
    <row r="97" spans="1:6" s="6" customFormat="1" hidden="1" outlineLevel="1">
      <c r="A97" s="30"/>
      <c r="B97" s="31" t="s">
        <v>217</v>
      </c>
      <c r="C97" s="30" t="s">
        <v>177</v>
      </c>
      <c r="D97" s="35"/>
      <c r="E97" s="35"/>
      <c r="F97" s="35"/>
    </row>
    <row r="98" spans="1:6" s="6" customFormat="1" ht="38.25" hidden="1" outlineLevel="1">
      <c r="A98" s="30" t="s">
        <v>157</v>
      </c>
      <c r="B98" s="31" t="s">
        <v>244</v>
      </c>
      <c r="C98" s="30" t="s">
        <v>177</v>
      </c>
      <c r="D98" s="35"/>
      <c r="E98" s="35"/>
      <c r="F98" s="35"/>
    </row>
    <row r="99" spans="1:6" s="6" customFormat="1" hidden="1" outlineLevel="1">
      <c r="A99" s="30"/>
      <c r="B99" s="31" t="s">
        <v>245</v>
      </c>
      <c r="C99" s="30" t="s">
        <v>177</v>
      </c>
      <c r="D99" s="35"/>
      <c r="E99" s="35"/>
      <c r="F99" s="35"/>
    </row>
    <row r="100" spans="1:6" s="6" customFormat="1" hidden="1" outlineLevel="1">
      <c r="A100" s="30"/>
      <c r="B100" s="31" t="s">
        <v>216</v>
      </c>
      <c r="C100" s="30" t="s">
        <v>177</v>
      </c>
      <c r="D100" s="35"/>
      <c r="E100" s="35"/>
      <c r="F100" s="35"/>
    </row>
    <row r="101" spans="1:6" s="6" customFormat="1" hidden="1" outlineLevel="1">
      <c r="A101" s="30"/>
      <c r="B101" s="31" t="s">
        <v>217</v>
      </c>
      <c r="C101" s="30" t="s">
        <v>177</v>
      </c>
      <c r="D101" s="35"/>
      <c r="E101" s="35"/>
      <c r="F101" s="35"/>
    </row>
    <row r="102" spans="1:6" s="6" customFormat="1" hidden="1" outlineLevel="1">
      <c r="A102" s="30"/>
      <c r="B102" s="31" t="s">
        <v>246</v>
      </c>
      <c r="C102" s="30" t="s">
        <v>177</v>
      </c>
      <c r="D102" s="35"/>
      <c r="E102" s="35"/>
      <c r="F102" s="35"/>
    </row>
    <row r="103" spans="1:6" s="6" customFormat="1" hidden="1" outlineLevel="1">
      <c r="A103" s="30"/>
      <c r="B103" s="31" t="s">
        <v>216</v>
      </c>
      <c r="C103" s="30" t="s">
        <v>177</v>
      </c>
      <c r="D103" s="35"/>
      <c r="E103" s="35"/>
      <c r="F103" s="35"/>
    </row>
    <row r="104" spans="1:6" s="6" customFormat="1" hidden="1" outlineLevel="1">
      <c r="A104" s="30"/>
      <c r="B104" s="31" t="s">
        <v>217</v>
      </c>
      <c r="C104" s="30" t="s">
        <v>177</v>
      </c>
      <c r="D104" s="35"/>
      <c r="E104" s="35"/>
      <c r="F104" s="35"/>
    </row>
    <row r="105" spans="1:6" s="6" customFormat="1" hidden="1" outlineLevel="1">
      <c r="A105" s="30"/>
      <c r="B105" s="31" t="s">
        <v>247</v>
      </c>
      <c r="C105" s="30" t="s">
        <v>177</v>
      </c>
      <c r="D105" s="35"/>
      <c r="E105" s="35"/>
      <c r="F105" s="35"/>
    </row>
    <row r="106" spans="1:6" s="6" customFormat="1" hidden="1" outlineLevel="1">
      <c r="A106" s="30"/>
      <c r="B106" s="31" t="s">
        <v>216</v>
      </c>
      <c r="C106" s="30" t="s">
        <v>177</v>
      </c>
      <c r="D106" s="35"/>
      <c r="E106" s="35"/>
      <c r="F106" s="35"/>
    </row>
    <row r="107" spans="1:6" s="6" customFormat="1" hidden="1" outlineLevel="1">
      <c r="A107" s="30"/>
      <c r="B107" s="31" t="s">
        <v>217</v>
      </c>
      <c r="C107" s="30" t="s">
        <v>177</v>
      </c>
      <c r="D107" s="35"/>
      <c r="E107" s="35"/>
      <c r="F107" s="35"/>
    </row>
    <row r="108" spans="1:6" s="6" customFormat="1" ht="38.25" hidden="1" outlineLevel="1">
      <c r="A108" s="30" t="s">
        <v>159</v>
      </c>
      <c r="B108" s="31" t="s">
        <v>248</v>
      </c>
      <c r="C108" s="30" t="s">
        <v>177</v>
      </c>
      <c r="D108" s="35"/>
      <c r="E108" s="35"/>
      <c r="F108" s="35"/>
    </row>
    <row r="109" spans="1:6" s="6" customFormat="1" hidden="1" outlineLevel="1">
      <c r="A109" s="30"/>
      <c r="B109" s="31" t="s">
        <v>249</v>
      </c>
      <c r="C109" s="30" t="s">
        <v>177</v>
      </c>
      <c r="D109" s="35"/>
      <c r="E109" s="35"/>
      <c r="F109" s="35"/>
    </row>
    <row r="110" spans="1:6" s="6" customFormat="1" hidden="1" outlineLevel="1">
      <c r="A110" s="30"/>
      <c r="B110" s="31" t="s">
        <v>250</v>
      </c>
      <c r="C110" s="30" t="s">
        <v>177</v>
      </c>
      <c r="D110" s="35"/>
      <c r="E110" s="35"/>
      <c r="F110" s="35"/>
    </row>
    <row r="111" spans="1:6" s="6" customFormat="1" hidden="1" outlineLevel="1">
      <c r="A111" s="30" t="s">
        <v>65</v>
      </c>
      <c r="B111" s="31" t="s">
        <v>251</v>
      </c>
      <c r="C111" s="30"/>
      <c r="D111" s="35"/>
      <c r="E111" s="35"/>
      <c r="F111" s="35"/>
    </row>
    <row r="112" spans="1:6" s="6" customFormat="1" hidden="1" outlineLevel="1">
      <c r="A112" s="30"/>
      <c r="B112" s="31" t="s">
        <v>188</v>
      </c>
      <c r="C112" s="30"/>
      <c r="D112" s="35"/>
      <c r="E112" s="35"/>
      <c r="F112" s="35"/>
    </row>
    <row r="113" spans="1:6" s="6" customFormat="1" ht="25.5" hidden="1" outlineLevel="1">
      <c r="A113" s="30" t="s">
        <v>164</v>
      </c>
      <c r="B113" s="31" t="s">
        <v>252</v>
      </c>
      <c r="C113" s="30" t="s">
        <v>253</v>
      </c>
      <c r="D113" s="35"/>
      <c r="E113" s="35"/>
      <c r="F113" s="35"/>
    </row>
    <row r="114" spans="1:6" s="6" customFormat="1" ht="38.25" hidden="1" outlineLevel="1">
      <c r="A114" s="30" t="s">
        <v>254</v>
      </c>
      <c r="B114" s="31" t="s">
        <v>255</v>
      </c>
      <c r="C114" s="30" t="s">
        <v>253</v>
      </c>
      <c r="D114" s="35"/>
      <c r="E114" s="35"/>
      <c r="F114" s="35"/>
    </row>
    <row r="115" spans="1:6" s="6" customFormat="1" hidden="1" outlineLevel="1">
      <c r="A115" s="30"/>
      <c r="B115" s="31" t="s">
        <v>245</v>
      </c>
      <c r="C115" s="30" t="s">
        <v>253</v>
      </c>
      <c r="D115" s="35"/>
      <c r="E115" s="35"/>
      <c r="F115" s="35"/>
    </row>
    <row r="116" spans="1:6" s="6" customFormat="1" hidden="1" outlineLevel="1">
      <c r="A116" s="30"/>
      <c r="B116" s="31" t="s">
        <v>246</v>
      </c>
      <c r="C116" s="30" t="s">
        <v>253</v>
      </c>
      <c r="D116" s="35"/>
      <c r="E116" s="35"/>
      <c r="F116" s="35"/>
    </row>
    <row r="117" spans="1:6" s="6" customFormat="1" hidden="1" outlineLevel="1">
      <c r="A117" s="30"/>
      <c r="B117" s="31" t="s">
        <v>247</v>
      </c>
      <c r="C117" s="30" t="s">
        <v>253</v>
      </c>
      <c r="D117" s="35"/>
      <c r="E117" s="35"/>
      <c r="F117" s="35"/>
    </row>
    <row r="118" spans="1:6" s="6" customFormat="1" ht="38.25" hidden="1" outlineLevel="1">
      <c r="A118" s="30" t="s">
        <v>256</v>
      </c>
      <c r="B118" s="31" t="s">
        <v>257</v>
      </c>
      <c r="C118" s="30" t="s">
        <v>253</v>
      </c>
      <c r="D118" s="35"/>
      <c r="E118" s="35"/>
      <c r="F118" s="35"/>
    </row>
    <row r="119" spans="1:6" s="6" customFormat="1" hidden="1" outlineLevel="1">
      <c r="A119" s="30" t="s">
        <v>66</v>
      </c>
      <c r="B119" s="31" t="s">
        <v>258</v>
      </c>
      <c r="C119" s="30"/>
      <c r="D119" s="35"/>
      <c r="E119" s="35"/>
      <c r="F119" s="35"/>
    </row>
    <row r="120" spans="1:6" s="6" customFormat="1" hidden="1" outlineLevel="1">
      <c r="A120" s="30"/>
      <c r="B120" s="31" t="s">
        <v>188</v>
      </c>
      <c r="C120" s="30"/>
      <c r="D120" s="35"/>
      <c r="E120" s="35"/>
      <c r="F120" s="35"/>
    </row>
    <row r="121" spans="1:6" s="6" customFormat="1" ht="25.5" hidden="1" outlineLevel="1">
      <c r="A121" s="30" t="s">
        <v>168</v>
      </c>
      <c r="B121" s="31" t="s">
        <v>259</v>
      </c>
      <c r="C121" s="30" t="s">
        <v>260</v>
      </c>
      <c r="D121" s="35"/>
      <c r="E121" s="35"/>
      <c r="F121" s="35"/>
    </row>
    <row r="122" spans="1:6" s="6" customFormat="1" ht="38.25" hidden="1" outlineLevel="1">
      <c r="A122" s="30" t="s">
        <v>170</v>
      </c>
      <c r="B122" s="31" t="s">
        <v>261</v>
      </c>
      <c r="C122" s="30" t="s">
        <v>260</v>
      </c>
      <c r="D122" s="35"/>
      <c r="E122" s="35"/>
      <c r="F122" s="35"/>
    </row>
    <row r="123" spans="1:6" s="6" customFormat="1" hidden="1" outlineLevel="1">
      <c r="A123" s="30"/>
      <c r="B123" s="31" t="s">
        <v>245</v>
      </c>
      <c r="C123" s="30" t="s">
        <v>260</v>
      </c>
      <c r="D123" s="35"/>
      <c r="E123" s="35"/>
      <c r="F123" s="35"/>
    </row>
    <row r="124" spans="1:6" s="6" customFormat="1" hidden="1" outlineLevel="1">
      <c r="A124" s="30"/>
      <c r="B124" s="31" t="s">
        <v>246</v>
      </c>
      <c r="C124" s="30" t="s">
        <v>260</v>
      </c>
      <c r="D124" s="35"/>
      <c r="E124" s="35"/>
      <c r="F124" s="35"/>
    </row>
    <row r="125" spans="1:6" s="6" customFormat="1" hidden="1" outlineLevel="1">
      <c r="A125" s="30"/>
      <c r="B125" s="31" t="s">
        <v>247</v>
      </c>
      <c r="C125" s="30" t="s">
        <v>260</v>
      </c>
      <c r="D125" s="35"/>
      <c r="E125" s="35"/>
      <c r="F125" s="35"/>
    </row>
    <row r="126" spans="1:6" s="6" customFormat="1" hidden="1" outlineLevel="1">
      <c r="A126" s="30" t="s">
        <v>68</v>
      </c>
      <c r="B126" s="31" t="s">
        <v>262</v>
      </c>
      <c r="C126" s="30" t="s">
        <v>260</v>
      </c>
      <c r="D126" s="35"/>
      <c r="E126" s="35"/>
      <c r="F126" s="35"/>
    </row>
    <row r="127" spans="1:6" s="6" customFormat="1" hidden="1" outlineLevel="1">
      <c r="A127" s="30" t="s">
        <v>70</v>
      </c>
      <c r="B127" s="31" t="s">
        <v>263</v>
      </c>
      <c r="C127" s="30" t="s">
        <v>76</v>
      </c>
      <c r="D127" s="35"/>
      <c r="E127" s="35"/>
      <c r="F127" s="35"/>
    </row>
    <row r="128" spans="1:6" s="6" customFormat="1" ht="25.5" hidden="1" outlineLevel="1">
      <c r="A128" s="30" t="s">
        <v>73</v>
      </c>
      <c r="B128" s="31" t="s">
        <v>9</v>
      </c>
      <c r="C128" s="30"/>
      <c r="D128" s="35"/>
      <c r="E128" s="35"/>
      <c r="F128" s="35"/>
    </row>
    <row r="129" spans="1:6" s="6" customFormat="1" hidden="1" outlineLevel="1">
      <c r="A129" s="30" t="s">
        <v>264</v>
      </c>
      <c r="B129" s="31" t="s">
        <v>202</v>
      </c>
      <c r="C129" s="30" t="s">
        <v>203</v>
      </c>
      <c r="D129" s="35"/>
      <c r="E129" s="35"/>
      <c r="F129" s="35"/>
    </row>
    <row r="130" spans="1:6" s="6" customFormat="1" ht="25.5" hidden="1" outlineLevel="1">
      <c r="A130" s="30" t="s">
        <v>265</v>
      </c>
      <c r="B130" s="31" t="s">
        <v>205</v>
      </c>
      <c r="C130" s="57" t="s">
        <v>206</v>
      </c>
      <c r="D130" s="35"/>
      <c r="E130" s="35"/>
      <c r="F130" s="35"/>
    </row>
    <row r="131" spans="1:6" s="6" customFormat="1" ht="25.5" hidden="1" outlineLevel="1">
      <c r="A131" s="30" t="s">
        <v>266</v>
      </c>
      <c r="B131" s="31" t="s">
        <v>208</v>
      </c>
      <c r="C131" s="30"/>
      <c r="D131" s="35"/>
      <c r="E131" s="35"/>
      <c r="F131" s="35"/>
    </row>
    <row r="132" spans="1:6" s="6" customFormat="1" hidden="1" outlineLevel="1">
      <c r="A132" s="30" t="s">
        <v>75</v>
      </c>
      <c r="B132" s="31" t="s">
        <v>267</v>
      </c>
      <c r="C132" s="30" t="s">
        <v>76</v>
      </c>
      <c r="D132" s="35"/>
      <c r="E132" s="35"/>
      <c r="F132" s="35"/>
    </row>
    <row r="133" spans="1:6" s="6" customFormat="1" hidden="1" outlineLevel="1">
      <c r="A133" s="30" t="s">
        <v>80</v>
      </c>
      <c r="B133" s="31" t="s">
        <v>268</v>
      </c>
      <c r="C133" s="30" t="s">
        <v>76</v>
      </c>
      <c r="D133" s="35"/>
      <c r="E133" s="35"/>
      <c r="F133" s="35"/>
    </row>
    <row r="134" spans="1:6" s="6" customFormat="1" hidden="1" outlineLevel="1">
      <c r="A134" s="30" t="s">
        <v>90</v>
      </c>
      <c r="B134" s="31" t="s">
        <v>269</v>
      </c>
      <c r="C134" s="30" t="s">
        <v>76</v>
      </c>
      <c r="D134" s="35"/>
      <c r="E134" s="35"/>
      <c r="F134" s="35"/>
    </row>
    <row r="135" spans="1:6" s="6" customFormat="1" hidden="1" outlineLevel="1">
      <c r="A135" s="30" t="s">
        <v>91</v>
      </c>
      <c r="B135" s="31" t="s">
        <v>162</v>
      </c>
      <c r="C135" s="30" t="s">
        <v>76</v>
      </c>
      <c r="D135" s="35"/>
      <c r="E135" s="35"/>
      <c r="F135" s="35"/>
    </row>
    <row r="136" spans="1:6" s="6" customFormat="1" ht="25.5" hidden="1" outlineLevel="1">
      <c r="A136" s="30" t="s">
        <v>100</v>
      </c>
      <c r="B136" s="31" t="s">
        <v>270</v>
      </c>
      <c r="C136" s="30" t="s">
        <v>271</v>
      </c>
      <c r="D136" s="35"/>
      <c r="E136" s="35"/>
      <c r="F136" s="35"/>
    </row>
    <row r="137" spans="1:6" s="6" customFormat="1" ht="38.25" hidden="1" outlineLevel="1">
      <c r="A137" s="30" t="s">
        <v>105</v>
      </c>
      <c r="B137" s="31" t="s">
        <v>10</v>
      </c>
      <c r="C137" s="30"/>
      <c r="D137" s="35"/>
      <c r="E137" s="35"/>
      <c r="F137" s="35"/>
    </row>
    <row r="138" spans="1:6" s="6" customFormat="1" ht="26.25" customHeight="1" collapsed="1">
      <c r="A138" s="109" t="s">
        <v>272</v>
      </c>
      <c r="B138" s="110"/>
      <c r="C138" s="110"/>
      <c r="D138" s="110"/>
      <c r="E138" s="110"/>
      <c r="F138" s="111"/>
    </row>
    <row r="139" spans="1:6">
      <c r="A139" s="30" t="s">
        <v>64</v>
      </c>
      <c r="B139" s="31" t="s">
        <v>25</v>
      </c>
      <c r="C139" s="30" t="s">
        <v>27</v>
      </c>
      <c r="D139" s="23">
        <f>[19]Ф4!$J$11</f>
        <v>247.5</v>
      </c>
      <c r="E139" s="23">
        <f>'[20]0.1'!$I$11</f>
        <v>247.5</v>
      </c>
      <c r="F139" s="23">
        <f>'[20]0.1'!$L$11</f>
        <v>247.5</v>
      </c>
    </row>
    <row r="140" spans="1:6" ht="38.25">
      <c r="A140" s="30" t="s">
        <v>65</v>
      </c>
      <c r="B140" s="31" t="s">
        <v>26</v>
      </c>
      <c r="C140" s="30" t="s">
        <v>27</v>
      </c>
      <c r="D140" s="23">
        <f>[19]Ф4!$J$12-[19]Ф4!$J$14</f>
        <v>235.65079097985347</v>
      </c>
      <c r="E140" s="23">
        <f>'[20]0.1'!$I$12</f>
        <v>237.40969785177754</v>
      </c>
      <c r="F140" s="23">
        <f>'[20]0.1'!$L$12</f>
        <v>238.88983623124656</v>
      </c>
    </row>
    <row r="141" spans="1:6">
      <c r="A141" s="30" t="s">
        <v>66</v>
      </c>
      <c r="B141" s="31" t="s">
        <v>67</v>
      </c>
      <c r="C141" s="30" t="s">
        <v>128</v>
      </c>
      <c r="D141" s="23">
        <f>'[4]ЧТЭЦ-4 Б2'!$E$7</f>
        <v>1806.1379999999999</v>
      </c>
      <c r="E141" s="23">
        <f>'[20]0.1'!$I$13</f>
        <v>1658.9202</v>
      </c>
      <c r="F141" s="23">
        <f>'[20]0.1'!$L$13</f>
        <v>1432.6668572016276</v>
      </c>
    </row>
    <row r="142" spans="1:6">
      <c r="A142" s="30" t="s">
        <v>68</v>
      </c>
      <c r="B142" s="31" t="s">
        <v>69</v>
      </c>
      <c r="C142" s="30" t="s">
        <v>128</v>
      </c>
      <c r="D142" s="23">
        <f>'[4]ЧТЭЦ-4 Б2'!$E$22</f>
        <v>1705.6829999999998</v>
      </c>
      <c r="E142" s="23">
        <f>'[20]0.1'!$I$15</f>
        <v>1570.6650999999999</v>
      </c>
      <c r="F142" s="23">
        <f>'[20]0.1'!$L$15</f>
        <v>1356.9463544544647</v>
      </c>
    </row>
    <row r="143" spans="1:6">
      <c r="A143" s="30" t="s">
        <v>70</v>
      </c>
      <c r="B143" s="31" t="s">
        <v>71</v>
      </c>
      <c r="C143" s="30" t="s">
        <v>72</v>
      </c>
      <c r="D143" s="23">
        <f>'[4]ЧТЭЦ-4 Б2'!$E$23</f>
        <v>696.43300000000011</v>
      </c>
      <c r="E143" s="23">
        <f>'[20]0.1'!$I$16</f>
        <v>406.53949999999998</v>
      </c>
      <c r="F143" s="23">
        <f>'[20]0.1'!$L$16</f>
        <v>306.41186051133718</v>
      </c>
    </row>
    <row r="144" spans="1:6">
      <c r="A144" s="30" t="s">
        <v>73</v>
      </c>
      <c r="B144" s="31" t="s">
        <v>74</v>
      </c>
      <c r="C144" s="30" t="s">
        <v>72</v>
      </c>
      <c r="D144" s="23">
        <f>'[4]ЧТЭЦ-4 Б2'!$E$29</f>
        <v>695.01941699999998</v>
      </c>
      <c r="E144" s="23">
        <f>'[20]0.1'!$I$17</f>
        <v>405.24989999999997</v>
      </c>
      <c r="F144" s="23">
        <f>'[20]0.1'!$L$17</f>
        <v>305.44352717800388</v>
      </c>
    </row>
    <row r="145" spans="1:8">
      <c r="A145" s="30" t="s">
        <v>75</v>
      </c>
      <c r="B145" s="31" t="s">
        <v>8</v>
      </c>
      <c r="C145" s="30" t="s">
        <v>76</v>
      </c>
      <c r="D145" s="34"/>
      <c r="E145" s="23">
        <f>'[20]0.1'!$I$43</f>
        <v>2883278.7983957757</v>
      </c>
      <c r="F145" s="23">
        <f>'[20]0.1'!$L$43</f>
        <v>2833922.5698468112</v>
      </c>
    </row>
    <row r="146" spans="1:8">
      <c r="A146" s="30"/>
      <c r="B146" s="31" t="s">
        <v>188</v>
      </c>
      <c r="C146" s="30"/>
      <c r="D146" s="34"/>
      <c r="E146" s="35"/>
      <c r="F146" s="35"/>
    </row>
    <row r="147" spans="1:8">
      <c r="A147" s="30" t="s">
        <v>77</v>
      </c>
      <c r="B147" s="32" t="s">
        <v>11</v>
      </c>
      <c r="C147" s="30" t="s">
        <v>76</v>
      </c>
      <c r="D147" s="34"/>
      <c r="E147" s="23">
        <f>'[20]0.1'!$G$43</f>
        <v>2116503.839134654</v>
      </c>
      <c r="F147" s="23">
        <f>'[20]0.1'!$J$43</f>
        <v>2026875.5771491427</v>
      </c>
    </row>
    <row r="148" spans="1:8">
      <c r="A148" s="30" t="s">
        <v>78</v>
      </c>
      <c r="B148" s="32" t="s">
        <v>12</v>
      </c>
      <c r="C148" s="30" t="s">
        <v>76</v>
      </c>
      <c r="D148" s="34"/>
      <c r="E148" s="23">
        <f>'[20]0.1'!$H$43</f>
        <v>766774.95926112158</v>
      </c>
      <c r="F148" s="23">
        <f>'[20]0.1'!$K$43</f>
        <v>807046.99269766838</v>
      </c>
    </row>
    <row r="149" spans="1:8" ht="25.5">
      <c r="A149" s="30" t="s">
        <v>79</v>
      </c>
      <c r="B149" s="32" t="s">
        <v>13</v>
      </c>
      <c r="C149" s="30" t="s">
        <v>76</v>
      </c>
      <c r="D149" s="35"/>
      <c r="E149" s="35"/>
      <c r="F149" s="35"/>
    </row>
    <row r="150" spans="1:8">
      <c r="A150" s="30" t="s">
        <v>80</v>
      </c>
      <c r="B150" s="31" t="s">
        <v>81</v>
      </c>
      <c r="C150" s="30" t="s">
        <v>76</v>
      </c>
      <c r="D150" s="35"/>
      <c r="E150" s="23">
        <f>'[20]0.1'!$I$31</f>
        <v>2506957.2563589434</v>
      </c>
      <c r="F150" s="23">
        <f>'[20]0.1'!$L$31</f>
        <v>2352143.9912789199</v>
      </c>
      <c r="G150" s="41"/>
      <c r="H150" s="41"/>
    </row>
    <row r="151" spans="1:8">
      <c r="A151" s="30"/>
      <c r="B151" s="31" t="s">
        <v>188</v>
      </c>
      <c r="C151" s="30"/>
      <c r="D151" s="35"/>
      <c r="E151" s="35"/>
      <c r="F151" s="35"/>
    </row>
    <row r="152" spans="1:8">
      <c r="A152" s="30" t="s">
        <v>82</v>
      </c>
      <c r="B152" s="32" t="s">
        <v>83</v>
      </c>
      <c r="C152" s="30" t="s">
        <v>76</v>
      </c>
      <c r="D152" s="35"/>
      <c r="E152" s="23">
        <f>'[20]0.1'!$I$32</f>
        <v>2113265.030317218</v>
      </c>
      <c r="F152" s="23">
        <f>'[20]0.1'!$L$32</f>
        <v>2023765.7464912531</v>
      </c>
      <c r="G152" s="41"/>
      <c r="H152" s="41"/>
    </row>
    <row r="153" spans="1:8" ht="25.5">
      <c r="A153" s="30"/>
      <c r="B153" s="32" t="s">
        <v>84</v>
      </c>
      <c r="C153" s="30" t="s">
        <v>28</v>
      </c>
      <c r="D153" s="23">
        <f>'[4]ЧТЭЦ-4 Б2'!$E$32</f>
        <v>207.99891107692974</v>
      </c>
      <c r="E153" s="23">
        <f>'[20]4'!$L$24</f>
        <v>221.39999999999998</v>
      </c>
      <c r="F153" s="23">
        <f>'[20]4'!$M$24</f>
        <v>221.4</v>
      </c>
      <c r="G153" s="41"/>
      <c r="H153" s="41"/>
    </row>
    <row r="154" spans="1:8">
      <c r="A154" s="30" t="s">
        <v>85</v>
      </c>
      <c r="B154" s="32" t="s">
        <v>86</v>
      </c>
      <c r="C154" s="30" t="s">
        <v>76</v>
      </c>
      <c r="D154" s="35"/>
      <c r="E154" s="23">
        <f>'[20]0.1'!$I$33</f>
        <v>393692.22604172537</v>
      </c>
      <c r="F154" s="23">
        <f>'[20]0.1'!$L$33</f>
        <v>328378.24478766671</v>
      </c>
    </row>
    <row r="155" spans="1:8">
      <c r="A155" s="30"/>
      <c r="B155" s="32" t="s">
        <v>87</v>
      </c>
      <c r="C155" s="30" t="s">
        <v>88</v>
      </c>
      <c r="D155" s="23">
        <f>'[4]ЧТЭЦ-4 Б2'!$E$36</f>
        <v>160.34421114450345</v>
      </c>
      <c r="E155" s="23">
        <f>'[20]4'!$L$28</f>
        <v>159.69999999999999</v>
      </c>
      <c r="F155" s="23">
        <f>'[20]4'!$M$28</f>
        <v>159.70000000000002</v>
      </c>
    </row>
    <row r="156" spans="1:8" ht="25.5">
      <c r="A156" s="30"/>
      <c r="B156" s="7" t="s">
        <v>89</v>
      </c>
      <c r="C156" s="30" t="s">
        <v>24</v>
      </c>
      <c r="D156" s="70" t="s">
        <v>308</v>
      </c>
      <c r="E156" s="88" t="s">
        <v>317</v>
      </c>
      <c r="F156" s="88" t="s">
        <v>317</v>
      </c>
    </row>
    <row r="157" spans="1:8">
      <c r="A157" s="30" t="s">
        <v>90</v>
      </c>
      <c r="B157" s="7" t="s">
        <v>14</v>
      </c>
      <c r="C157" s="30" t="s">
        <v>76</v>
      </c>
      <c r="D157" s="35"/>
      <c r="E157" s="35"/>
      <c r="F157" s="35"/>
    </row>
    <row r="158" spans="1:8" ht="25.5">
      <c r="A158" s="30" t="s">
        <v>91</v>
      </c>
      <c r="B158" s="7" t="s">
        <v>9</v>
      </c>
      <c r="C158" s="30" t="s">
        <v>24</v>
      </c>
      <c r="D158" s="35"/>
      <c r="E158" s="35"/>
      <c r="F158" s="35"/>
    </row>
    <row r="159" spans="1:8">
      <c r="A159" s="30" t="s">
        <v>92</v>
      </c>
      <c r="B159" s="32" t="s">
        <v>93</v>
      </c>
      <c r="C159" s="30" t="s">
        <v>94</v>
      </c>
      <c r="D159" s="35"/>
      <c r="E159" s="35"/>
      <c r="F159" s="35"/>
    </row>
    <row r="160" spans="1:8" ht="25.5">
      <c r="A160" s="33" t="s">
        <v>95</v>
      </c>
      <c r="B160" s="32" t="s">
        <v>96</v>
      </c>
      <c r="C160" s="47" t="s">
        <v>97</v>
      </c>
      <c r="D160" s="35"/>
      <c r="E160" s="35"/>
      <c r="F160" s="35"/>
    </row>
    <row r="161" spans="1:7" ht="25.5">
      <c r="A161" s="30" t="s">
        <v>98</v>
      </c>
      <c r="B161" s="32" t="s">
        <v>99</v>
      </c>
      <c r="C161" s="30" t="s">
        <v>24</v>
      </c>
      <c r="D161" s="35"/>
      <c r="E161" s="35"/>
      <c r="F161" s="35"/>
    </row>
    <row r="162" spans="1:7">
      <c r="A162" s="30" t="s">
        <v>100</v>
      </c>
      <c r="B162" s="7" t="s">
        <v>101</v>
      </c>
      <c r="C162" s="30" t="s">
        <v>76</v>
      </c>
      <c r="D162" s="35"/>
      <c r="E162" s="35"/>
      <c r="F162" s="35"/>
      <c r="G162" s="41"/>
    </row>
    <row r="163" spans="1:7">
      <c r="A163" s="30"/>
      <c r="B163" s="31" t="s">
        <v>188</v>
      </c>
      <c r="C163" s="30"/>
      <c r="D163" s="35"/>
      <c r="E163" s="35"/>
      <c r="F163" s="35"/>
    </row>
    <row r="164" spans="1:7">
      <c r="A164" s="30" t="s">
        <v>102</v>
      </c>
      <c r="B164" s="32" t="s">
        <v>15</v>
      </c>
      <c r="C164" s="30" t="s">
        <v>76</v>
      </c>
      <c r="D164" s="35"/>
      <c r="E164" s="35"/>
      <c r="F164" s="35"/>
    </row>
    <row r="165" spans="1:7">
      <c r="A165" s="30" t="s">
        <v>103</v>
      </c>
      <c r="B165" s="32" t="s">
        <v>16</v>
      </c>
      <c r="C165" s="30" t="s">
        <v>76</v>
      </c>
      <c r="D165" s="35"/>
      <c r="E165" s="35"/>
      <c r="F165" s="35"/>
    </row>
    <row r="166" spans="1:7" ht="25.5">
      <c r="A166" s="30" t="s">
        <v>104</v>
      </c>
      <c r="B166" s="32" t="s">
        <v>17</v>
      </c>
      <c r="C166" s="30" t="s">
        <v>76</v>
      </c>
      <c r="D166" s="35"/>
      <c r="E166" s="35"/>
      <c r="F166" s="35"/>
    </row>
    <row r="167" spans="1:7">
      <c r="A167" s="30" t="s">
        <v>145</v>
      </c>
      <c r="B167" s="32" t="s">
        <v>146</v>
      </c>
      <c r="C167" s="30" t="s">
        <v>76</v>
      </c>
      <c r="D167" s="35"/>
      <c r="E167" s="35"/>
      <c r="F167" s="35"/>
    </row>
    <row r="168" spans="1:7">
      <c r="A168" s="30" t="s">
        <v>105</v>
      </c>
      <c r="B168" s="7" t="s">
        <v>106</v>
      </c>
      <c r="C168" s="30" t="s">
        <v>76</v>
      </c>
      <c r="D168" s="35"/>
      <c r="E168" s="35"/>
      <c r="F168" s="35"/>
    </row>
    <row r="169" spans="1:7">
      <c r="A169" s="30"/>
      <c r="B169" s="31" t="s">
        <v>188</v>
      </c>
      <c r="C169" s="30"/>
      <c r="D169" s="35"/>
      <c r="E169" s="35"/>
      <c r="F169" s="35"/>
    </row>
    <row r="170" spans="1:7">
      <c r="A170" s="30" t="s">
        <v>107</v>
      </c>
      <c r="B170" s="32" t="s">
        <v>18</v>
      </c>
      <c r="C170" s="30" t="s">
        <v>76</v>
      </c>
      <c r="D170" s="35"/>
      <c r="E170" s="35"/>
      <c r="F170" s="35"/>
    </row>
    <row r="171" spans="1:7">
      <c r="A171" s="30" t="s">
        <v>108</v>
      </c>
      <c r="B171" s="32" t="s">
        <v>31</v>
      </c>
      <c r="C171" s="30" t="s">
        <v>76</v>
      </c>
      <c r="D171" s="35"/>
      <c r="E171" s="35"/>
      <c r="F171" s="35"/>
    </row>
    <row r="172" spans="1:7">
      <c r="A172" s="30" t="s">
        <v>109</v>
      </c>
      <c r="B172" s="7" t="s">
        <v>110</v>
      </c>
      <c r="C172" s="30" t="s">
        <v>76</v>
      </c>
      <c r="D172" s="35"/>
      <c r="E172" s="35"/>
      <c r="F172" s="35"/>
    </row>
    <row r="173" spans="1:7">
      <c r="A173" s="30"/>
      <c r="B173" s="31" t="s">
        <v>188</v>
      </c>
      <c r="C173" s="30"/>
      <c r="D173" s="35"/>
      <c r="E173" s="35"/>
      <c r="F173" s="35"/>
    </row>
    <row r="174" spans="1:7">
      <c r="A174" s="30" t="s">
        <v>111</v>
      </c>
      <c r="B174" s="32" t="s">
        <v>15</v>
      </c>
      <c r="C174" s="30" t="s">
        <v>76</v>
      </c>
      <c r="D174" s="35"/>
      <c r="E174" s="35"/>
      <c r="F174" s="35"/>
    </row>
    <row r="175" spans="1:7">
      <c r="A175" s="30" t="s">
        <v>112</v>
      </c>
      <c r="B175" s="32" t="s">
        <v>16</v>
      </c>
      <c r="C175" s="30" t="s">
        <v>76</v>
      </c>
      <c r="D175" s="35"/>
      <c r="E175" s="35"/>
      <c r="F175" s="35"/>
    </row>
    <row r="176" spans="1:7" ht="25.5">
      <c r="A176" s="30" t="s">
        <v>113</v>
      </c>
      <c r="B176" s="32" t="s">
        <v>17</v>
      </c>
      <c r="C176" s="30" t="s">
        <v>76</v>
      </c>
      <c r="D176" s="35"/>
      <c r="E176" s="35"/>
      <c r="F176" s="35"/>
    </row>
    <row r="177" spans="1:6" ht="25.5">
      <c r="A177" s="30" t="s">
        <v>114</v>
      </c>
      <c r="B177" s="7" t="s">
        <v>115</v>
      </c>
      <c r="C177" s="30" t="s">
        <v>76</v>
      </c>
      <c r="D177" s="35"/>
      <c r="E177" s="35"/>
      <c r="F177" s="35"/>
    </row>
    <row r="178" spans="1:6">
      <c r="A178" s="30"/>
      <c r="B178" s="31" t="s">
        <v>188</v>
      </c>
      <c r="C178" s="30"/>
      <c r="D178" s="35"/>
      <c r="E178" s="35"/>
      <c r="F178" s="35"/>
    </row>
    <row r="179" spans="1:6">
      <c r="A179" s="30" t="s">
        <v>116</v>
      </c>
      <c r="B179" s="32" t="s">
        <v>15</v>
      </c>
      <c r="C179" s="30" t="s">
        <v>76</v>
      </c>
      <c r="D179" s="35"/>
      <c r="E179" s="35"/>
      <c r="F179" s="35"/>
    </row>
    <row r="180" spans="1:6">
      <c r="A180" s="30" t="s">
        <v>117</v>
      </c>
      <c r="B180" s="32" t="s">
        <v>16</v>
      </c>
      <c r="C180" s="30" t="s">
        <v>76</v>
      </c>
      <c r="D180" s="35"/>
      <c r="E180" s="35"/>
      <c r="F180" s="35"/>
    </row>
    <row r="181" spans="1:6" ht="25.5">
      <c r="A181" s="30" t="s">
        <v>118</v>
      </c>
      <c r="B181" s="32" t="s">
        <v>17</v>
      </c>
      <c r="C181" s="30" t="s">
        <v>76</v>
      </c>
      <c r="D181" s="35"/>
      <c r="E181" s="35"/>
      <c r="F181" s="35"/>
    </row>
    <row r="182" spans="1:6">
      <c r="A182" s="30" t="s">
        <v>119</v>
      </c>
      <c r="B182" s="7" t="s">
        <v>162</v>
      </c>
      <c r="C182" s="30" t="s">
        <v>76</v>
      </c>
      <c r="D182" s="35"/>
      <c r="E182" s="35"/>
      <c r="F182" s="35"/>
    </row>
    <row r="183" spans="1:6" ht="25.5">
      <c r="A183" s="30" t="s">
        <v>120</v>
      </c>
      <c r="B183" s="7" t="s">
        <v>325</v>
      </c>
      <c r="C183" s="30" t="s">
        <v>121</v>
      </c>
      <c r="D183" s="35"/>
      <c r="E183" s="35"/>
      <c r="F183" s="35"/>
    </row>
    <row r="184" spans="1:6" ht="229.5" customHeight="1">
      <c r="A184" s="30" t="s">
        <v>122</v>
      </c>
      <c r="B184" s="7" t="s">
        <v>10</v>
      </c>
      <c r="C184" s="30" t="s">
        <v>24</v>
      </c>
      <c r="D184" s="116" t="s">
        <v>321</v>
      </c>
      <c r="E184" s="117"/>
      <c r="F184" s="118"/>
    </row>
    <row r="185" spans="1:6">
      <c r="B185" s="6"/>
    </row>
    <row r="186" spans="1:6">
      <c r="A186" s="113" t="s">
        <v>124</v>
      </c>
      <c r="B186" s="113"/>
      <c r="C186" s="113"/>
      <c r="D186" s="113"/>
      <c r="E186" s="113"/>
      <c r="F186" s="113"/>
    </row>
    <row r="187" spans="1:6">
      <c r="A187" s="58" t="s">
        <v>274</v>
      </c>
      <c r="C187" s="27"/>
    </row>
    <row r="188" spans="1:6">
      <c r="A188" s="58" t="s">
        <v>275</v>
      </c>
    </row>
    <row r="189" spans="1:6">
      <c r="A189" s="58" t="s">
        <v>276</v>
      </c>
    </row>
    <row r="191" spans="1:6">
      <c r="A191" s="56" t="s">
        <v>277</v>
      </c>
    </row>
    <row r="192" spans="1:6" ht="93" customHeight="1">
      <c r="A192" s="112" t="s">
        <v>301</v>
      </c>
      <c r="B192" s="112"/>
      <c r="C192" s="112"/>
      <c r="D192" s="112"/>
      <c r="E192" s="112"/>
      <c r="F192" s="112"/>
    </row>
    <row r="193" spans="1:6" ht="12.75" customHeight="1">
      <c r="A193" s="112" t="s">
        <v>278</v>
      </c>
      <c r="B193" s="112"/>
      <c r="C193" s="112"/>
      <c r="D193" s="112"/>
      <c r="E193" s="112"/>
      <c r="F193" s="112"/>
    </row>
    <row r="194" spans="1:6">
      <c r="A194" s="112"/>
      <c r="B194" s="112"/>
      <c r="C194" s="112"/>
      <c r="D194" s="112"/>
      <c r="E194" s="112"/>
      <c r="F194" s="112"/>
    </row>
    <row r="195" spans="1:6">
      <c r="A195" s="27"/>
    </row>
    <row r="196" spans="1:6">
      <c r="A196" s="27"/>
      <c r="B196" s="26"/>
      <c r="C196" s="27"/>
    </row>
    <row r="197" spans="1:6">
      <c r="A197" s="27"/>
    </row>
    <row r="198" spans="1:6">
      <c r="A198" s="27"/>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I47"/>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5.7109375" style="1" customWidth="1"/>
    <col min="2" max="2" width="44.140625" style="10" customWidth="1"/>
    <col min="3" max="3" width="14.28515625" style="22"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2"/>
      <c r="I1" s="21" t="s">
        <v>60</v>
      </c>
    </row>
    <row r="2" spans="1:9" ht="39.75" customHeight="1">
      <c r="F2" s="22"/>
      <c r="H2" s="121" t="s">
        <v>152</v>
      </c>
      <c r="I2" s="121"/>
    </row>
    <row r="3" spans="1:9">
      <c r="F3" s="22"/>
    </row>
    <row r="4" spans="1:9">
      <c r="A4" s="96" t="s">
        <v>32</v>
      </c>
      <c r="B4" s="122"/>
      <c r="C4" s="122"/>
      <c r="D4" s="122"/>
      <c r="E4" s="122"/>
      <c r="F4" s="122"/>
      <c r="G4" s="122"/>
      <c r="H4" s="122"/>
      <c r="I4" s="122"/>
    </row>
    <row r="5" spans="1:9">
      <c r="A5" s="96" t="str">
        <f>Титульный!$C$15</f>
        <v>Челябинская ТЭЦ-4 (БЛ 2) НВ</v>
      </c>
      <c r="B5" s="122"/>
      <c r="C5" s="122"/>
      <c r="D5" s="122"/>
      <c r="E5" s="122"/>
      <c r="F5" s="122"/>
      <c r="G5" s="122"/>
      <c r="H5" s="122"/>
      <c r="I5" s="122"/>
    </row>
    <row r="7" spans="1:9" s="1" customFormat="1" ht="32.25" customHeight="1">
      <c r="A7" s="123" t="s">
        <v>63</v>
      </c>
      <c r="B7" s="123" t="s">
        <v>6</v>
      </c>
      <c r="C7" s="123" t="s">
        <v>129</v>
      </c>
      <c r="D7" s="123" t="s">
        <v>144</v>
      </c>
      <c r="E7" s="123"/>
      <c r="F7" s="123" t="s">
        <v>126</v>
      </c>
      <c r="G7" s="123"/>
      <c r="H7" s="123" t="s">
        <v>127</v>
      </c>
      <c r="I7" s="123"/>
    </row>
    <row r="8" spans="1:9" s="1" customFormat="1">
      <c r="A8" s="123"/>
      <c r="B8" s="123"/>
      <c r="C8" s="123"/>
      <c r="D8" s="36">
        <f>Титульный!$B$5-2</f>
        <v>2024</v>
      </c>
      <c r="E8" s="37" t="s">
        <v>53</v>
      </c>
      <c r="F8" s="36">
        <f>Титульный!$B$5-1</f>
        <v>2025</v>
      </c>
      <c r="G8" s="37" t="s">
        <v>53</v>
      </c>
      <c r="H8" s="36">
        <f>Титульный!$B$5</f>
        <v>2026</v>
      </c>
      <c r="I8" s="37" t="s">
        <v>53</v>
      </c>
    </row>
    <row r="9" spans="1:9" s="1" customFormat="1">
      <c r="A9" s="123"/>
      <c r="B9" s="123"/>
      <c r="C9" s="123"/>
      <c r="D9" s="48" t="s">
        <v>216</v>
      </c>
      <c r="E9" s="48" t="s">
        <v>217</v>
      </c>
      <c r="F9" s="48" t="s">
        <v>216</v>
      </c>
      <c r="G9" s="48" t="s">
        <v>217</v>
      </c>
      <c r="H9" s="48" t="s">
        <v>216</v>
      </c>
      <c r="I9" s="48" t="s">
        <v>217</v>
      </c>
    </row>
    <row r="10" spans="1:9" s="1" customFormat="1">
      <c r="A10" s="60" t="s">
        <v>292</v>
      </c>
      <c r="B10" s="61"/>
      <c r="C10" s="61"/>
      <c r="D10" s="38"/>
      <c r="E10" s="38"/>
      <c r="F10" s="38"/>
      <c r="G10" s="38"/>
      <c r="H10" s="38"/>
      <c r="I10" s="38"/>
    </row>
    <row r="11" spans="1:9" s="1" customFormat="1" ht="25.5" hidden="1" outlineLevel="1">
      <c r="A11" s="57" t="s">
        <v>155</v>
      </c>
      <c r="B11" s="31" t="s">
        <v>279</v>
      </c>
      <c r="C11" s="30"/>
      <c r="D11" s="38"/>
      <c r="E11" s="38"/>
      <c r="F11" s="38"/>
      <c r="G11" s="38"/>
      <c r="H11" s="38"/>
      <c r="I11" s="38"/>
    </row>
    <row r="12" spans="1:9" s="1" customFormat="1" ht="140.25" hidden="1" outlineLevel="1">
      <c r="A12" s="57"/>
      <c r="B12" s="31" t="s">
        <v>280</v>
      </c>
      <c r="C12" s="57" t="s">
        <v>281</v>
      </c>
      <c r="D12" s="38"/>
      <c r="E12" s="38"/>
      <c r="F12" s="38"/>
      <c r="G12" s="38"/>
      <c r="H12" s="38"/>
      <c r="I12" s="38"/>
    </row>
    <row r="13" spans="1:9" s="1" customFormat="1" ht="153" hidden="1" outlineLevel="1">
      <c r="A13" s="57"/>
      <c r="B13" s="31" t="s">
        <v>282</v>
      </c>
      <c r="C13" s="30" t="s">
        <v>283</v>
      </c>
      <c r="D13" s="38"/>
      <c r="E13" s="38"/>
      <c r="F13" s="38"/>
      <c r="G13" s="38"/>
      <c r="H13" s="38"/>
      <c r="I13" s="38"/>
    </row>
    <row r="14" spans="1:9" s="1" customFormat="1" hidden="1" outlineLevel="1">
      <c r="A14" s="57" t="s">
        <v>157</v>
      </c>
      <c r="B14" s="31" t="s">
        <v>284</v>
      </c>
      <c r="C14" s="30"/>
      <c r="D14" s="38"/>
      <c r="E14" s="38"/>
      <c r="F14" s="38"/>
      <c r="G14" s="38"/>
      <c r="H14" s="38"/>
      <c r="I14" s="38"/>
    </row>
    <row r="15" spans="1:9" s="1" customFormat="1" hidden="1" outlineLevel="1">
      <c r="A15" s="57"/>
      <c r="B15" s="31" t="s">
        <v>285</v>
      </c>
      <c r="C15" s="30"/>
      <c r="D15" s="38"/>
      <c r="E15" s="38"/>
      <c r="F15" s="38"/>
      <c r="G15" s="38"/>
      <c r="H15" s="38"/>
      <c r="I15" s="38"/>
    </row>
    <row r="16" spans="1:9" s="1" customFormat="1" ht="25.5" hidden="1" outlineLevel="1">
      <c r="A16" s="57"/>
      <c r="B16" s="31" t="s">
        <v>286</v>
      </c>
      <c r="C16" s="57" t="s">
        <v>281</v>
      </c>
      <c r="D16" s="38"/>
      <c r="E16" s="38"/>
      <c r="F16" s="38"/>
      <c r="G16" s="38"/>
      <c r="H16" s="38"/>
      <c r="I16" s="38"/>
    </row>
    <row r="17" spans="1:9" s="1" customFormat="1" ht="25.5" hidden="1" outlineLevel="1">
      <c r="A17" s="57"/>
      <c r="B17" s="31" t="s">
        <v>287</v>
      </c>
      <c r="C17" s="30" t="s">
        <v>283</v>
      </c>
      <c r="D17" s="38"/>
      <c r="E17" s="38"/>
      <c r="F17" s="38"/>
      <c r="G17" s="38"/>
      <c r="H17" s="38"/>
      <c r="I17" s="38"/>
    </row>
    <row r="18" spans="1:9" s="1" customFormat="1" hidden="1" outlineLevel="1">
      <c r="A18" s="57"/>
      <c r="B18" s="31" t="s">
        <v>288</v>
      </c>
      <c r="C18" s="30" t="s">
        <v>283</v>
      </c>
      <c r="D18" s="38"/>
      <c r="E18" s="38"/>
      <c r="F18" s="38"/>
      <c r="G18" s="38"/>
      <c r="H18" s="38"/>
      <c r="I18" s="38"/>
    </row>
    <row r="19" spans="1:9" s="1" customFormat="1" collapsed="1">
      <c r="A19" s="59" t="s">
        <v>300</v>
      </c>
      <c r="B19" s="31"/>
      <c r="C19" s="30" t="s">
        <v>283</v>
      </c>
      <c r="D19" s="38"/>
      <c r="E19" s="38"/>
      <c r="F19" s="38"/>
      <c r="G19" s="38"/>
      <c r="H19" s="38"/>
      <c r="I19" s="38"/>
    </row>
    <row r="20" spans="1:9" s="1" customFormat="1">
      <c r="A20" s="59" t="s">
        <v>299</v>
      </c>
      <c r="B20" s="31"/>
      <c r="C20" s="30"/>
      <c r="D20" s="38"/>
      <c r="E20" s="38"/>
      <c r="F20" s="38"/>
      <c r="G20" s="38"/>
      <c r="H20" s="38"/>
      <c r="I20" s="38"/>
    </row>
    <row r="21" spans="1:9" s="1" customFormat="1" ht="25.5" hidden="1" outlineLevel="1">
      <c r="A21" s="57" t="s">
        <v>168</v>
      </c>
      <c r="B21" s="31" t="s">
        <v>289</v>
      </c>
      <c r="C21" s="30" t="s">
        <v>283</v>
      </c>
      <c r="D21" s="38"/>
      <c r="E21" s="38"/>
      <c r="F21" s="38"/>
      <c r="G21" s="38"/>
      <c r="H21" s="38"/>
      <c r="I21" s="38"/>
    </row>
    <row r="22" spans="1:9" s="1" customFormat="1" ht="51" hidden="1" outlineLevel="1">
      <c r="A22" s="57" t="s">
        <v>170</v>
      </c>
      <c r="B22" s="31" t="s">
        <v>290</v>
      </c>
      <c r="C22" s="30" t="s">
        <v>283</v>
      </c>
      <c r="D22" s="38"/>
      <c r="E22" s="38"/>
      <c r="F22" s="38"/>
      <c r="G22" s="38"/>
      <c r="H22" s="38"/>
      <c r="I22" s="38"/>
    </row>
    <row r="23" spans="1:9" s="1" customFormat="1" ht="25.5" hidden="1" outlineLevel="1">
      <c r="A23" s="57" t="s">
        <v>173</v>
      </c>
      <c r="B23" s="31" t="s">
        <v>291</v>
      </c>
      <c r="C23" s="30" t="s">
        <v>283</v>
      </c>
      <c r="D23" s="38"/>
      <c r="E23" s="38"/>
      <c r="F23" s="38"/>
      <c r="G23" s="38"/>
      <c r="H23" s="38"/>
      <c r="I23" s="38"/>
    </row>
    <row r="24" spans="1:9" s="1" customFormat="1" hidden="1" outlineLevel="1">
      <c r="A24" s="57"/>
      <c r="B24" s="31" t="s">
        <v>245</v>
      </c>
      <c r="C24" s="30" t="s">
        <v>283</v>
      </c>
      <c r="D24" s="38"/>
      <c r="E24" s="38"/>
      <c r="F24" s="38"/>
      <c r="G24" s="38"/>
      <c r="H24" s="38"/>
      <c r="I24" s="38"/>
    </row>
    <row r="25" spans="1:9" s="1" customFormat="1" hidden="1" outlineLevel="1">
      <c r="A25" s="57"/>
      <c r="B25" s="31" t="s">
        <v>246</v>
      </c>
      <c r="C25" s="30" t="s">
        <v>283</v>
      </c>
      <c r="D25" s="38"/>
      <c r="E25" s="38"/>
      <c r="F25" s="38"/>
      <c r="G25" s="38"/>
      <c r="H25" s="38"/>
      <c r="I25" s="38"/>
    </row>
    <row r="26" spans="1:9" s="1" customFormat="1" hidden="1" outlineLevel="1">
      <c r="A26" s="57"/>
      <c r="B26" s="31" t="s">
        <v>247</v>
      </c>
      <c r="C26" s="30" t="s">
        <v>283</v>
      </c>
      <c r="D26" s="38"/>
      <c r="E26" s="38"/>
      <c r="F26" s="38"/>
      <c r="G26" s="38"/>
      <c r="H26" s="38"/>
      <c r="I26" s="38"/>
    </row>
    <row r="27" spans="1:9" ht="12.75" customHeight="1" collapsed="1">
      <c r="A27" s="63" t="s">
        <v>293</v>
      </c>
      <c r="B27" s="62"/>
      <c r="C27" s="64"/>
      <c r="D27" s="38"/>
      <c r="E27" s="38"/>
      <c r="F27" s="38"/>
      <c r="G27" s="38"/>
      <c r="H27" s="38"/>
      <c r="I27" s="38"/>
    </row>
    <row r="28" spans="1:9" ht="25.5">
      <c r="A28" s="47" t="s">
        <v>130</v>
      </c>
      <c r="B28" s="31" t="s">
        <v>131</v>
      </c>
      <c r="C28" s="57" t="s">
        <v>296</v>
      </c>
      <c r="D28" s="23">
        <f>'[5]Утв. тарифы на ЭЭ и ЭМ'!$D$12</f>
        <v>1003.35</v>
      </c>
      <c r="E28" s="23">
        <f>'[5]Утв. тарифы на ЭЭ и ЭМ'!$E$12</f>
        <v>1107.49</v>
      </c>
      <c r="F28" s="23">
        <f>'[6]Утв. тарифы на ЭЭ и ЭМ'!$D$12</f>
        <v>1107.49</v>
      </c>
      <c r="G28" s="23">
        <f>'[6]Утв. тарифы на ЭЭ и ЭМ'!$E$12</f>
        <v>1347.52</v>
      </c>
      <c r="H28" s="119">
        <f>'[20]0.1'!$L$20</f>
        <v>1493.7035428817751</v>
      </c>
      <c r="I28" s="120"/>
    </row>
    <row r="29" spans="1:9" ht="25.5">
      <c r="A29" s="47"/>
      <c r="B29" s="39" t="s">
        <v>326</v>
      </c>
      <c r="C29" s="57" t="s">
        <v>296</v>
      </c>
      <c r="D29" s="38"/>
      <c r="E29" s="38"/>
      <c r="F29" s="23">
        <f>'[20]2.2'!$G$170</f>
        <v>1105.6971332939286</v>
      </c>
      <c r="G29" s="23">
        <f>'[20]2.1'!$G$170</f>
        <v>1345.4587042885321</v>
      </c>
      <c r="H29" s="119">
        <f>'[20]2'!$G$170</f>
        <v>1491.4117568817751</v>
      </c>
      <c r="I29" s="120"/>
    </row>
    <row r="30" spans="1:9" ht="25.5">
      <c r="A30" s="47" t="s">
        <v>132</v>
      </c>
      <c r="B30" s="31" t="s">
        <v>133</v>
      </c>
      <c r="C30" s="57" t="s">
        <v>297</v>
      </c>
      <c r="D30" s="38"/>
      <c r="E30" s="38"/>
      <c r="F30" s="23">
        <f>'[6]Утв. тарифы на ЭЭ и ЭМ'!$F$12</f>
        <v>269146.18</v>
      </c>
      <c r="G30" s="23">
        <f>'[6]Утв. тарифы на ЭЭ и ЭМ'!$G$12</f>
        <v>269146.18</v>
      </c>
      <c r="H30" s="128">
        <f>'[20]0.1'!$L$21</f>
        <v>281526.90428000002</v>
      </c>
      <c r="I30" s="129"/>
    </row>
    <row r="31" spans="1:9" ht="27.75" customHeight="1">
      <c r="A31" s="47" t="s">
        <v>134</v>
      </c>
      <c r="B31" s="31" t="s">
        <v>33</v>
      </c>
      <c r="C31" s="30" t="s">
        <v>294</v>
      </c>
      <c r="D31" s="38"/>
      <c r="E31" s="38"/>
      <c r="F31" s="38"/>
      <c r="G31" s="38"/>
      <c r="H31" s="38"/>
      <c r="I31" s="38"/>
    </row>
    <row r="32" spans="1:9" ht="26.25" customHeight="1">
      <c r="A32" s="47" t="s">
        <v>135</v>
      </c>
      <c r="B32" s="40" t="s">
        <v>34</v>
      </c>
      <c r="C32" s="30" t="s">
        <v>294</v>
      </c>
      <c r="D32" s="23">
        <f>'ЧТЭЦ-1 НМ_П5'!D32</f>
        <v>1001.73</v>
      </c>
      <c r="E32" s="23">
        <f>'ЧТЭЦ-1 НМ_П5'!E32</f>
        <v>1162.6400000000001</v>
      </c>
      <c r="F32" s="23">
        <f>'ЧТЭЦ-1 НМ_П5'!F32</f>
        <v>1162.6400000000001</v>
      </c>
      <c r="G32" s="23">
        <f>'ЧТЭЦ-1 НМ_П5'!G32</f>
        <v>1415.57</v>
      </c>
      <c r="H32" s="119">
        <f>'ЧТЭЦ-1 НМ_П5'!H32</f>
        <v>1515.3142333881635</v>
      </c>
      <c r="I32" s="120">
        <f>'ЧТЭЦ-1 НМ_П5'!I32</f>
        <v>0</v>
      </c>
    </row>
    <row r="33" spans="1:9" ht="12.75" customHeight="1">
      <c r="A33" s="47" t="s">
        <v>136</v>
      </c>
      <c r="B33" s="40" t="s">
        <v>35</v>
      </c>
      <c r="C33" s="30" t="s">
        <v>294</v>
      </c>
      <c r="D33" s="38"/>
      <c r="E33" s="38"/>
      <c r="F33" s="38"/>
      <c r="G33" s="38"/>
      <c r="H33" s="38"/>
      <c r="I33" s="38"/>
    </row>
    <row r="34" spans="1:9" ht="12.75" customHeight="1">
      <c r="A34" s="47"/>
      <c r="B34" s="32" t="s">
        <v>36</v>
      </c>
      <c r="C34" s="30" t="s">
        <v>294</v>
      </c>
      <c r="D34" s="38"/>
      <c r="E34" s="38"/>
      <c r="F34" s="38"/>
      <c r="G34" s="38"/>
      <c r="H34" s="38"/>
      <c r="I34" s="38"/>
    </row>
    <row r="35" spans="1:9" ht="12.75" customHeight="1">
      <c r="A35" s="47"/>
      <c r="B35" s="32" t="s">
        <v>37</v>
      </c>
      <c r="C35" s="30" t="s">
        <v>294</v>
      </c>
      <c r="D35" s="38"/>
      <c r="E35" s="38"/>
      <c r="F35" s="38"/>
      <c r="G35" s="38"/>
      <c r="H35" s="38"/>
      <c r="I35" s="38"/>
    </row>
    <row r="36" spans="1:9" ht="12.75" customHeight="1">
      <c r="A36" s="47"/>
      <c r="B36" s="32" t="s">
        <v>38</v>
      </c>
      <c r="C36" s="30" t="s">
        <v>294</v>
      </c>
      <c r="D36" s="38"/>
      <c r="E36" s="38"/>
      <c r="F36" s="38"/>
      <c r="G36" s="38"/>
      <c r="H36" s="38"/>
      <c r="I36" s="38"/>
    </row>
    <row r="37" spans="1:9" ht="12.75" customHeight="1">
      <c r="A37" s="47"/>
      <c r="B37" s="32" t="s">
        <v>39</v>
      </c>
      <c r="C37" s="30" t="s">
        <v>294</v>
      </c>
      <c r="D37" s="38"/>
      <c r="E37" s="38"/>
      <c r="F37" s="38"/>
      <c r="G37" s="38"/>
      <c r="H37" s="38"/>
      <c r="I37" s="38"/>
    </row>
    <row r="38" spans="1:9" ht="12.75" customHeight="1">
      <c r="A38" s="47" t="s">
        <v>137</v>
      </c>
      <c r="B38" s="40" t="s">
        <v>40</v>
      </c>
      <c r="C38" s="30" t="s">
        <v>294</v>
      </c>
      <c r="D38" s="38"/>
      <c r="E38" s="38"/>
      <c r="F38" s="38"/>
      <c r="G38" s="38"/>
      <c r="H38" s="38"/>
      <c r="I38" s="38"/>
    </row>
    <row r="39" spans="1:9" ht="12.75" customHeight="1">
      <c r="A39" s="47" t="s">
        <v>138</v>
      </c>
      <c r="B39" s="31" t="s">
        <v>41</v>
      </c>
      <c r="C39" s="30" t="s">
        <v>24</v>
      </c>
      <c r="D39" s="38"/>
      <c r="E39" s="38"/>
      <c r="F39" s="38"/>
      <c r="G39" s="38"/>
      <c r="H39" s="38"/>
      <c r="I39" s="38"/>
    </row>
    <row r="40" spans="1:9" ht="25.5" customHeight="1">
      <c r="A40" s="47" t="s">
        <v>139</v>
      </c>
      <c r="B40" s="32" t="s">
        <v>42</v>
      </c>
      <c r="C40" s="47" t="s">
        <v>295</v>
      </c>
      <c r="D40" s="38"/>
      <c r="E40" s="38"/>
      <c r="F40" s="38"/>
      <c r="G40" s="38"/>
      <c r="H40" s="38"/>
      <c r="I40" s="38"/>
    </row>
    <row r="41" spans="1:9" ht="12.75" customHeight="1">
      <c r="A41" s="47" t="s">
        <v>140</v>
      </c>
      <c r="B41" s="40" t="s">
        <v>43</v>
      </c>
      <c r="C41" s="30" t="s">
        <v>294</v>
      </c>
      <c r="D41" s="38"/>
      <c r="E41" s="38"/>
      <c r="F41" s="38"/>
      <c r="G41" s="38"/>
      <c r="H41" s="38"/>
      <c r="I41" s="38"/>
    </row>
    <row r="42" spans="1:9" ht="25.5">
      <c r="A42" s="47" t="s">
        <v>141</v>
      </c>
      <c r="B42" s="31" t="s">
        <v>44</v>
      </c>
      <c r="C42" s="57" t="s">
        <v>298</v>
      </c>
      <c r="D42" s="38"/>
      <c r="E42" s="38"/>
      <c r="F42" s="38"/>
      <c r="G42" s="38"/>
      <c r="H42" s="38"/>
      <c r="I42" s="38"/>
    </row>
    <row r="43" spans="1:9" ht="25.5">
      <c r="A43" s="47"/>
      <c r="B43" s="32" t="s">
        <v>45</v>
      </c>
      <c r="C43" s="57" t="s">
        <v>298</v>
      </c>
      <c r="D43" s="23">
        <f>'ЧТЭЦ-1 НМ_П5'!D43</f>
        <v>34.76</v>
      </c>
      <c r="E43" s="23">
        <f>'ЧТЭЦ-1 НМ_П5'!E43</f>
        <v>68.069999999999993</v>
      </c>
      <c r="F43" s="23">
        <f>'ЧТЭЦ-1 НМ_П5'!F43</f>
        <v>49.5</v>
      </c>
      <c r="G43" s="23">
        <f>'ЧТЭЦ-1 НМ_П5'!G43</f>
        <v>49.5</v>
      </c>
      <c r="H43" s="119">
        <f>'ЧТЭЦ-1 НМ_П5'!H43</f>
        <v>55.976601896918794</v>
      </c>
      <c r="I43" s="127"/>
    </row>
    <row r="44" spans="1:9" ht="25.5">
      <c r="A44" s="47"/>
      <c r="B44" s="32" t="s">
        <v>46</v>
      </c>
      <c r="C44" s="57" t="s">
        <v>298</v>
      </c>
      <c r="D44" s="38"/>
      <c r="E44" s="38"/>
      <c r="F44" s="38"/>
      <c r="G44" s="38"/>
      <c r="H44" s="38"/>
      <c r="I44" s="38"/>
    </row>
    <row r="45" spans="1:9">
      <c r="A45" s="6"/>
      <c r="B45" s="27"/>
      <c r="C45" s="26"/>
      <c r="D45" s="27"/>
      <c r="E45" s="27"/>
      <c r="F45" s="27"/>
      <c r="G45" s="27"/>
      <c r="H45" s="27"/>
      <c r="I45" s="27"/>
    </row>
    <row r="46" spans="1:9">
      <c r="A46" s="113" t="s">
        <v>142</v>
      </c>
      <c r="B46" s="113"/>
      <c r="C46" s="113"/>
      <c r="D46" s="113"/>
      <c r="E46" s="113"/>
      <c r="F46" s="113"/>
      <c r="G46" s="113"/>
      <c r="H46" s="113"/>
      <c r="I46" s="113"/>
    </row>
    <row r="47" spans="1:9">
      <c r="A47" s="113" t="s">
        <v>143</v>
      </c>
      <c r="B47" s="113"/>
      <c r="C47" s="113"/>
      <c r="D47" s="113"/>
      <c r="E47" s="113"/>
      <c r="F47" s="113"/>
      <c r="G47" s="113"/>
      <c r="H47" s="113"/>
      <c r="I47" s="113"/>
    </row>
  </sheetData>
  <mergeCells count="16">
    <mergeCell ref="A46:I46"/>
    <mergeCell ref="A47:I47"/>
    <mergeCell ref="H32:I32"/>
    <mergeCell ref="H43:I43"/>
    <mergeCell ref="H30:I30"/>
    <mergeCell ref="C7:C9"/>
    <mergeCell ref="D7:E7"/>
    <mergeCell ref="F7:G7"/>
    <mergeCell ref="H7:I7"/>
    <mergeCell ref="H28:I28"/>
    <mergeCell ref="H29:I29"/>
    <mergeCell ref="H2:I2"/>
    <mergeCell ref="A4:I4"/>
    <mergeCell ref="A5:I5"/>
    <mergeCell ref="A7:A9"/>
    <mergeCell ref="B7:B9"/>
  </mergeCells>
  <pageMargins left="0.70866141732283472" right="0.70866141732283472" top="0.74803149606299213" bottom="0.74803149606299213" header="0.31496062992125984" footer="0.31496062992125984"/>
  <pageSetup paperSize="9" scale="4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8"/>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26" customWidth="1"/>
    <col min="2" max="2" width="56.42578125" style="27" customWidth="1"/>
    <col min="3" max="3" width="12.7109375" style="26" customWidth="1"/>
    <col min="4" max="6" width="23.5703125" style="27" customWidth="1"/>
    <col min="7" max="8" width="11.7109375" style="27" bestFit="1" customWidth="1"/>
    <col min="9" max="251" width="9.140625" style="27"/>
    <col min="252" max="252" width="6.7109375" style="27" customWidth="1"/>
    <col min="253" max="257" width="9.140625" style="27"/>
    <col min="258" max="258" width="12.42578125" style="27" bestFit="1" customWidth="1"/>
    <col min="259" max="261" width="20.7109375" style="27" customWidth="1"/>
    <col min="262" max="262" width="9.85546875" style="27" customWidth="1"/>
    <col min="263" max="507" width="9.140625" style="27"/>
    <col min="508" max="508" width="6.7109375" style="27" customWidth="1"/>
    <col min="509" max="513" width="9.140625" style="27"/>
    <col min="514" max="514" width="12.42578125" style="27" bestFit="1" customWidth="1"/>
    <col min="515" max="517" width="20.7109375" style="27" customWidth="1"/>
    <col min="518" max="518" width="9.85546875" style="27" customWidth="1"/>
    <col min="519" max="763" width="9.140625" style="27"/>
    <col min="764" max="764" width="6.7109375" style="27" customWidth="1"/>
    <col min="765" max="769" width="9.140625" style="27"/>
    <col min="770" max="770" width="12.42578125" style="27" bestFit="1" customWidth="1"/>
    <col min="771" max="773" width="20.7109375" style="27" customWidth="1"/>
    <col min="774" max="774" width="9.85546875" style="27" customWidth="1"/>
    <col min="775" max="1019" width="9.140625" style="27"/>
    <col min="1020" max="1020" width="6.7109375" style="27" customWidth="1"/>
    <col min="1021" max="1025" width="9.140625" style="27"/>
    <col min="1026" max="1026" width="12.42578125" style="27" bestFit="1" customWidth="1"/>
    <col min="1027" max="1029" width="20.7109375" style="27" customWidth="1"/>
    <col min="1030" max="1030" width="9.85546875" style="27" customWidth="1"/>
    <col min="1031" max="1275" width="9.140625" style="27"/>
    <col min="1276" max="1276" width="6.7109375" style="27" customWidth="1"/>
    <col min="1277" max="1281" width="9.140625" style="27"/>
    <col min="1282" max="1282" width="12.42578125" style="27" bestFit="1" customWidth="1"/>
    <col min="1283" max="1285" width="20.7109375" style="27" customWidth="1"/>
    <col min="1286" max="1286" width="9.85546875" style="27" customWidth="1"/>
    <col min="1287" max="1531" width="9.140625" style="27"/>
    <col min="1532" max="1532" width="6.7109375" style="27" customWidth="1"/>
    <col min="1533" max="1537" width="9.140625" style="27"/>
    <col min="1538" max="1538" width="12.42578125" style="27" bestFit="1" customWidth="1"/>
    <col min="1539" max="1541" width="20.7109375" style="27" customWidth="1"/>
    <col min="1542" max="1542" width="9.85546875" style="27" customWidth="1"/>
    <col min="1543" max="1787" width="9.140625" style="27"/>
    <col min="1788" max="1788" width="6.7109375" style="27" customWidth="1"/>
    <col min="1789" max="1793" width="9.140625" style="27"/>
    <col min="1794" max="1794" width="12.42578125" style="27" bestFit="1" customWidth="1"/>
    <col min="1795" max="1797" width="20.7109375" style="27" customWidth="1"/>
    <col min="1798" max="1798" width="9.85546875" style="27" customWidth="1"/>
    <col min="1799" max="2043" width="9.140625" style="27"/>
    <col min="2044" max="2044" width="6.7109375" style="27" customWidth="1"/>
    <col min="2045" max="2049" width="9.140625" style="27"/>
    <col min="2050" max="2050" width="12.42578125" style="27" bestFit="1" customWidth="1"/>
    <col min="2051" max="2053" width="20.7109375" style="27" customWidth="1"/>
    <col min="2054" max="2054" width="9.85546875" style="27" customWidth="1"/>
    <col min="2055" max="2299" width="9.140625" style="27"/>
    <col min="2300" max="2300" width="6.7109375" style="27" customWidth="1"/>
    <col min="2301" max="2305" width="9.140625" style="27"/>
    <col min="2306" max="2306" width="12.42578125" style="27" bestFit="1" customWidth="1"/>
    <col min="2307" max="2309" width="20.7109375" style="27" customWidth="1"/>
    <col min="2310" max="2310" width="9.85546875" style="27" customWidth="1"/>
    <col min="2311" max="2555" width="9.140625" style="27"/>
    <col min="2556" max="2556" width="6.7109375" style="27" customWidth="1"/>
    <col min="2557" max="2561" width="9.140625" style="27"/>
    <col min="2562" max="2562" width="12.42578125" style="27" bestFit="1" customWidth="1"/>
    <col min="2563" max="2565" width="20.7109375" style="27" customWidth="1"/>
    <col min="2566" max="2566" width="9.85546875" style="27" customWidth="1"/>
    <col min="2567" max="2811" width="9.140625" style="27"/>
    <col min="2812" max="2812" width="6.7109375" style="27" customWidth="1"/>
    <col min="2813" max="2817" width="9.140625" style="27"/>
    <col min="2818" max="2818" width="12.42578125" style="27" bestFit="1" customWidth="1"/>
    <col min="2819" max="2821" width="20.7109375" style="27" customWidth="1"/>
    <col min="2822" max="2822" width="9.85546875" style="27" customWidth="1"/>
    <col min="2823" max="3067" width="9.140625" style="27"/>
    <col min="3068" max="3068" width="6.7109375" style="27" customWidth="1"/>
    <col min="3069" max="3073" width="9.140625" style="27"/>
    <col min="3074" max="3074" width="12.42578125" style="27" bestFit="1" customWidth="1"/>
    <col min="3075" max="3077" width="20.7109375" style="27" customWidth="1"/>
    <col min="3078" max="3078" width="9.85546875" style="27" customWidth="1"/>
    <col min="3079" max="3323" width="9.140625" style="27"/>
    <col min="3324" max="3324" width="6.7109375" style="27" customWidth="1"/>
    <col min="3325" max="3329" width="9.140625" style="27"/>
    <col min="3330" max="3330" width="12.42578125" style="27" bestFit="1" customWidth="1"/>
    <col min="3331" max="3333" width="20.7109375" style="27" customWidth="1"/>
    <col min="3334" max="3334" width="9.85546875" style="27" customWidth="1"/>
    <col min="3335" max="3579" width="9.140625" style="27"/>
    <col min="3580" max="3580" width="6.7109375" style="27" customWidth="1"/>
    <col min="3581" max="3585" width="9.140625" style="27"/>
    <col min="3586" max="3586" width="12.42578125" style="27" bestFit="1" customWidth="1"/>
    <col min="3587" max="3589" width="20.7109375" style="27" customWidth="1"/>
    <col min="3590" max="3590" width="9.85546875" style="27" customWidth="1"/>
    <col min="3591" max="3835" width="9.140625" style="27"/>
    <col min="3836" max="3836" width="6.7109375" style="27" customWidth="1"/>
    <col min="3837" max="3841" width="9.140625" style="27"/>
    <col min="3842" max="3842" width="12.42578125" style="27" bestFit="1" customWidth="1"/>
    <col min="3843" max="3845" width="20.7109375" style="27" customWidth="1"/>
    <col min="3846" max="3846" width="9.85546875" style="27" customWidth="1"/>
    <col min="3847" max="4091" width="9.140625" style="27"/>
    <col min="4092" max="4092" width="6.7109375" style="27" customWidth="1"/>
    <col min="4093" max="4097" width="9.140625" style="27"/>
    <col min="4098" max="4098" width="12.42578125" style="27" bestFit="1" customWidth="1"/>
    <col min="4099" max="4101" width="20.7109375" style="27" customWidth="1"/>
    <col min="4102" max="4102" width="9.85546875" style="27" customWidth="1"/>
    <col min="4103" max="4347" width="9.140625" style="27"/>
    <col min="4348" max="4348" width="6.7109375" style="27" customWidth="1"/>
    <col min="4349" max="4353" width="9.140625" style="27"/>
    <col min="4354" max="4354" width="12.42578125" style="27" bestFit="1" customWidth="1"/>
    <col min="4355" max="4357" width="20.7109375" style="27" customWidth="1"/>
    <col min="4358" max="4358" width="9.85546875" style="27" customWidth="1"/>
    <col min="4359" max="4603" width="9.140625" style="27"/>
    <col min="4604" max="4604" width="6.7109375" style="27" customWidth="1"/>
    <col min="4605" max="4609" width="9.140625" style="27"/>
    <col min="4610" max="4610" width="12.42578125" style="27" bestFit="1" customWidth="1"/>
    <col min="4611" max="4613" width="20.7109375" style="27" customWidth="1"/>
    <col min="4614" max="4614" width="9.85546875" style="27" customWidth="1"/>
    <col min="4615" max="4859" width="9.140625" style="27"/>
    <col min="4860" max="4860" width="6.7109375" style="27" customWidth="1"/>
    <col min="4861" max="4865" width="9.140625" style="27"/>
    <col min="4866" max="4866" width="12.42578125" style="27" bestFit="1" customWidth="1"/>
    <col min="4867" max="4869" width="20.7109375" style="27" customWidth="1"/>
    <col min="4870" max="4870" width="9.85546875" style="27" customWidth="1"/>
    <col min="4871" max="5115" width="9.140625" style="27"/>
    <col min="5116" max="5116" width="6.7109375" style="27" customWidth="1"/>
    <col min="5117" max="5121" width="9.140625" style="27"/>
    <col min="5122" max="5122" width="12.42578125" style="27" bestFit="1" customWidth="1"/>
    <col min="5123" max="5125" width="20.7109375" style="27" customWidth="1"/>
    <col min="5126" max="5126" width="9.85546875" style="27" customWidth="1"/>
    <col min="5127" max="5371" width="9.140625" style="27"/>
    <col min="5372" max="5372" width="6.7109375" style="27" customWidth="1"/>
    <col min="5373" max="5377" width="9.140625" style="27"/>
    <col min="5378" max="5378" width="12.42578125" style="27" bestFit="1" customWidth="1"/>
    <col min="5379" max="5381" width="20.7109375" style="27" customWidth="1"/>
    <col min="5382" max="5382" width="9.85546875" style="27" customWidth="1"/>
    <col min="5383" max="5627" width="9.140625" style="27"/>
    <col min="5628" max="5628" width="6.7109375" style="27" customWidth="1"/>
    <col min="5629" max="5633" width="9.140625" style="27"/>
    <col min="5634" max="5634" width="12.42578125" style="27" bestFit="1" customWidth="1"/>
    <col min="5635" max="5637" width="20.7109375" style="27" customWidth="1"/>
    <col min="5638" max="5638" width="9.85546875" style="27" customWidth="1"/>
    <col min="5639" max="5883" width="9.140625" style="27"/>
    <col min="5884" max="5884" width="6.7109375" style="27" customWidth="1"/>
    <col min="5885" max="5889" width="9.140625" style="27"/>
    <col min="5890" max="5890" width="12.42578125" style="27" bestFit="1" customWidth="1"/>
    <col min="5891" max="5893" width="20.7109375" style="27" customWidth="1"/>
    <col min="5894" max="5894" width="9.85546875" style="27" customWidth="1"/>
    <col min="5895" max="6139" width="9.140625" style="27"/>
    <col min="6140" max="6140" width="6.7109375" style="27" customWidth="1"/>
    <col min="6141" max="6145" width="9.140625" style="27"/>
    <col min="6146" max="6146" width="12.42578125" style="27" bestFit="1" customWidth="1"/>
    <col min="6147" max="6149" width="20.7109375" style="27" customWidth="1"/>
    <col min="6150" max="6150" width="9.85546875" style="27" customWidth="1"/>
    <col min="6151" max="6395" width="9.140625" style="27"/>
    <col min="6396" max="6396" width="6.7109375" style="27" customWidth="1"/>
    <col min="6397" max="6401" width="9.140625" style="27"/>
    <col min="6402" max="6402" width="12.42578125" style="27" bestFit="1" customWidth="1"/>
    <col min="6403" max="6405" width="20.7109375" style="27" customWidth="1"/>
    <col min="6406" max="6406" width="9.85546875" style="27" customWidth="1"/>
    <col min="6407" max="6651" width="9.140625" style="27"/>
    <col min="6652" max="6652" width="6.7109375" style="27" customWidth="1"/>
    <col min="6653" max="6657" width="9.140625" style="27"/>
    <col min="6658" max="6658" width="12.42578125" style="27" bestFit="1" customWidth="1"/>
    <col min="6659" max="6661" width="20.7109375" style="27" customWidth="1"/>
    <col min="6662" max="6662" width="9.85546875" style="27" customWidth="1"/>
    <col min="6663" max="6907" width="9.140625" style="27"/>
    <col min="6908" max="6908" width="6.7109375" style="27" customWidth="1"/>
    <col min="6909" max="6913" width="9.140625" style="27"/>
    <col min="6914" max="6914" width="12.42578125" style="27" bestFit="1" customWidth="1"/>
    <col min="6915" max="6917" width="20.7109375" style="27" customWidth="1"/>
    <col min="6918" max="6918" width="9.85546875" style="27" customWidth="1"/>
    <col min="6919" max="7163" width="9.140625" style="27"/>
    <col min="7164" max="7164" width="6.7109375" style="27" customWidth="1"/>
    <col min="7165" max="7169" width="9.140625" style="27"/>
    <col min="7170" max="7170" width="12.42578125" style="27" bestFit="1" customWidth="1"/>
    <col min="7171" max="7173" width="20.7109375" style="27" customWidth="1"/>
    <col min="7174" max="7174" width="9.85546875" style="27" customWidth="1"/>
    <col min="7175" max="7419" width="9.140625" style="27"/>
    <col min="7420" max="7420" width="6.7109375" style="27" customWidth="1"/>
    <col min="7421" max="7425" width="9.140625" style="27"/>
    <col min="7426" max="7426" width="12.42578125" style="27" bestFit="1" customWidth="1"/>
    <col min="7427" max="7429" width="20.7109375" style="27" customWidth="1"/>
    <col min="7430" max="7430" width="9.85546875" style="27" customWidth="1"/>
    <col min="7431" max="7675" width="9.140625" style="27"/>
    <col min="7676" max="7676" width="6.7109375" style="27" customWidth="1"/>
    <col min="7677" max="7681" width="9.140625" style="27"/>
    <col min="7682" max="7682" width="12.42578125" style="27" bestFit="1" customWidth="1"/>
    <col min="7683" max="7685" width="20.7109375" style="27" customWidth="1"/>
    <col min="7686" max="7686" width="9.85546875" style="27" customWidth="1"/>
    <col min="7687" max="7931" width="9.140625" style="27"/>
    <col min="7932" max="7932" width="6.7109375" style="27" customWidth="1"/>
    <col min="7933" max="7937" width="9.140625" style="27"/>
    <col min="7938" max="7938" width="12.42578125" style="27" bestFit="1" customWidth="1"/>
    <col min="7939" max="7941" width="20.7109375" style="27" customWidth="1"/>
    <col min="7942" max="7942" width="9.85546875" style="27" customWidth="1"/>
    <col min="7943" max="8187" width="9.140625" style="27"/>
    <col min="8188" max="8188" width="6.7109375" style="27" customWidth="1"/>
    <col min="8189" max="8193" width="9.140625" style="27"/>
    <col min="8194" max="8194" width="12.42578125" style="27" bestFit="1" customWidth="1"/>
    <col min="8195" max="8197" width="20.7109375" style="27" customWidth="1"/>
    <col min="8198" max="8198" width="9.85546875" style="27" customWidth="1"/>
    <col min="8199" max="8443" width="9.140625" style="27"/>
    <col min="8444" max="8444" width="6.7109375" style="27" customWidth="1"/>
    <col min="8445" max="8449" width="9.140625" style="27"/>
    <col min="8450" max="8450" width="12.42578125" style="27" bestFit="1" customWidth="1"/>
    <col min="8451" max="8453" width="20.7109375" style="27" customWidth="1"/>
    <col min="8454" max="8454" width="9.85546875" style="27" customWidth="1"/>
    <col min="8455" max="8699" width="9.140625" style="27"/>
    <col min="8700" max="8700" width="6.7109375" style="27" customWidth="1"/>
    <col min="8701" max="8705" width="9.140625" style="27"/>
    <col min="8706" max="8706" width="12.42578125" style="27" bestFit="1" customWidth="1"/>
    <col min="8707" max="8709" width="20.7109375" style="27" customWidth="1"/>
    <col min="8710" max="8710" width="9.85546875" style="27" customWidth="1"/>
    <col min="8711" max="8955" width="9.140625" style="27"/>
    <col min="8956" max="8956" width="6.7109375" style="27" customWidth="1"/>
    <col min="8957" max="8961" width="9.140625" style="27"/>
    <col min="8962" max="8962" width="12.42578125" style="27" bestFit="1" customWidth="1"/>
    <col min="8963" max="8965" width="20.7109375" style="27" customWidth="1"/>
    <col min="8966" max="8966" width="9.85546875" style="27" customWidth="1"/>
    <col min="8967" max="9211" width="9.140625" style="27"/>
    <col min="9212" max="9212" width="6.7109375" style="27" customWidth="1"/>
    <col min="9213" max="9217" width="9.140625" style="27"/>
    <col min="9218" max="9218" width="12.42578125" style="27" bestFit="1" customWidth="1"/>
    <col min="9219" max="9221" width="20.7109375" style="27" customWidth="1"/>
    <col min="9222" max="9222" width="9.85546875" style="27" customWidth="1"/>
    <col min="9223" max="9467" width="9.140625" style="27"/>
    <col min="9468" max="9468" width="6.7109375" style="27" customWidth="1"/>
    <col min="9469" max="9473" width="9.140625" style="27"/>
    <col min="9474" max="9474" width="12.42578125" style="27" bestFit="1" customWidth="1"/>
    <col min="9475" max="9477" width="20.7109375" style="27" customWidth="1"/>
    <col min="9478" max="9478" width="9.85546875" style="27" customWidth="1"/>
    <col min="9479" max="9723" width="9.140625" style="27"/>
    <col min="9724" max="9724" width="6.7109375" style="27" customWidth="1"/>
    <col min="9725" max="9729" width="9.140625" style="27"/>
    <col min="9730" max="9730" width="12.42578125" style="27" bestFit="1" customWidth="1"/>
    <col min="9731" max="9733" width="20.7109375" style="27" customWidth="1"/>
    <col min="9734" max="9734" width="9.85546875" style="27" customWidth="1"/>
    <col min="9735" max="9979" width="9.140625" style="27"/>
    <col min="9980" max="9980" width="6.7109375" style="27" customWidth="1"/>
    <col min="9981" max="9985" width="9.140625" style="27"/>
    <col min="9986" max="9986" width="12.42578125" style="27" bestFit="1" customWidth="1"/>
    <col min="9987" max="9989" width="20.7109375" style="27" customWidth="1"/>
    <col min="9990" max="9990" width="9.85546875" style="27" customWidth="1"/>
    <col min="9991" max="10235" width="9.140625" style="27"/>
    <col min="10236" max="10236" width="6.7109375" style="27" customWidth="1"/>
    <col min="10237" max="10241" width="9.140625" style="27"/>
    <col min="10242" max="10242" width="12.42578125" style="27" bestFit="1" customWidth="1"/>
    <col min="10243" max="10245" width="20.7109375" style="27" customWidth="1"/>
    <col min="10246" max="10246" width="9.85546875" style="27" customWidth="1"/>
    <col min="10247" max="10491" width="9.140625" style="27"/>
    <col min="10492" max="10492" width="6.7109375" style="27" customWidth="1"/>
    <col min="10493" max="10497" width="9.140625" style="27"/>
    <col min="10498" max="10498" width="12.42578125" style="27" bestFit="1" customWidth="1"/>
    <col min="10499" max="10501" width="20.7109375" style="27" customWidth="1"/>
    <col min="10502" max="10502" width="9.85546875" style="27" customWidth="1"/>
    <col min="10503" max="10747" width="9.140625" style="27"/>
    <col min="10748" max="10748" width="6.7109375" style="27" customWidth="1"/>
    <col min="10749" max="10753" width="9.140625" style="27"/>
    <col min="10754" max="10754" width="12.42578125" style="27" bestFit="1" customWidth="1"/>
    <col min="10755" max="10757" width="20.7109375" style="27" customWidth="1"/>
    <col min="10758" max="10758" width="9.85546875" style="27" customWidth="1"/>
    <col min="10759" max="11003" width="9.140625" style="27"/>
    <col min="11004" max="11004" width="6.7109375" style="27" customWidth="1"/>
    <col min="11005" max="11009" width="9.140625" style="27"/>
    <col min="11010" max="11010" width="12.42578125" style="27" bestFit="1" customWidth="1"/>
    <col min="11011" max="11013" width="20.7109375" style="27" customWidth="1"/>
    <col min="11014" max="11014" width="9.85546875" style="27" customWidth="1"/>
    <col min="11015" max="11259" width="9.140625" style="27"/>
    <col min="11260" max="11260" width="6.7109375" style="27" customWidth="1"/>
    <col min="11261" max="11265" width="9.140625" style="27"/>
    <col min="11266" max="11266" width="12.42578125" style="27" bestFit="1" customWidth="1"/>
    <col min="11267" max="11269" width="20.7109375" style="27" customWidth="1"/>
    <col min="11270" max="11270" width="9.85546875" style="27" customWidth="1"/>
    <col min="11271" max="11515" width="9.140625" style="27"/>
    <col min="11516" max="11516" width="6.7109375" style="27" customWidth="1"/>
    <col min="11517" max="11521" width="9.140625" style="27"/>
    <col min="11522" max="11522" width="12.42578125" style="27" bestFit="1" customWidth="1"/>
    <col min="11523" max="11525" width="20.7109375" style="27" customWidth="1"/>
    <col min="11526" max="11526" width="9.85546875" style="27" customWidth="1"/>
    <col min="11527" max="11771" width="9.140625" style="27"/>
    <col min="11772" max="11772" width="6.7109375" style="27" customWidth="1"/>
    <col min="11773" max="11777" width="9.140625" style="27"/>
    <col min="11778" max="11778" width="12.42578125" style="27" bestFit="1" customWidth="1"/>
    <col min="11779" max="11781" width="20.7109375" style="27" customWidth="1"/>
    <col min="11782" max="11782" width="9.85546875" style="27" customWidth="1"/>
    <col min="11783" max="12027" width="9.140625" style="27"/>
    <col min="12028" max="12028" width="6.7109375" style="27" customWidth="1"/>
    <col min="12029" max="12033" width="9.140625" style="27"/>
    <col min="12034" max="12034" width="12.42578125" style="27" bestFit="1" customWidth="1"/>
    <col min="12035" max="12037" width="20.7109375" style="27" customWidth="1"/>
    <col min="12038" max="12038" width="9.85546875" style="27" customWidth="1"/>
    <col min="12039" max="12283" width="9.140625" style="27"/>
    <col min="12284" max="12284" width="6.7109375" style="27" customWidth="1"/>
    <col min="12285" max="12289" width="9.140625" style="27"/>
    <col min="12290" max="12290" width="12.42578125" style="27" bestFit="1" customWidth="1"/>
    <col min="12291" max="12293" width="20.7109375" style="27" customWidth="1"/>
    <col min="12294" max="12294" width="9.85546875" style="27" customWidth="1"/>
    <col min="12295" max="12539" width="9.140625" style="27"/>
    <col min="12540" max="12540" width="6.7109375" style="27" customWidth="1"/>
    <col min="12541" max="12545" width="9.140625" style="27"/>
    <col min="12546" max="12546" width="12.42578125" style="27" bestFit="1" customWidth="1"/>
    <col min="12547" max="12549" width="20.7109375" style="27" customWidth="1"/>
    <col min="12550" max="12550" width="9.85546875" style="27" customWidth="1"/>
    <col min="12551" max="12795" width="9.140625" style="27"/>
    <col min="12796" max="12796" width="6.7109375" style="27" customWidth="1"/>
    <col min="12797" max="12801" width="9.140625" style="27"/>
    <col min="12802" max="12802" width="12.42578125" style="27" bestFit="1" customWidth="1"/>
    <col min="12803" max="12805" width="20.7109375" style="27" customWidth="1"/>
    <col min="12806" max="12806" width="9.85546875" style="27" customWidth="1"/>
    <col min="12807" max="13051" width="9.140625" style="27"/>
    <col min="13052" max="13052" width="6.7109375" style="27" customWidth="1"/>
    <col min="13053" max="13057" width="9.140625" style="27"/>
    <col min="13058" max="13058" width="12.42578125" style="27" bestFit="1" customWidth="1"/>
    <col min="13059" max="13061" width="20.7109375" style="27" customWidth="1"/>
    <col min="13062" max="13062" width="9.85546875" style="27" customWidth="1"/>
    <col min="13063" max="13307" width="9.140625" style="27"/>
    <col min="13308" max="13308" width="6.7109375" style="27" customWidth="1"/>
    <col min="13309" max="13313" width="9.140625" style="27"/>
    <col min="13314" max="13314" width="12.42578125" style="27" bestFit="1" customWidth="1"/>
    <col min="13315" max="13317" width="20.7109375" style="27" customWidth="1"/>
    <col min="13318" max="13318" width="9.85546875" style="27" customWidth="1"/>
    <col min="13319" max="13563" width="9.140625" style="27"/>
    <col min="13564" max="13564" width="6.7109375" style="27" customWidth="1"/>
    <col min="13565" max="13569" width="9.140625" style="27"/>
    <col min="13570" max="13570" width="12.42578125" style="27" bestFit="1" customWidth="1"/>
    <col min="13571" max="13573" width="20.7109375" style="27" customWidth="1"/>
    <col min="13574" max="13574" width="9.85546875" style="27" customWidth="1"/>
    <col min="13575" max="13819" width="9.140625" style="27"/>
    <col min="13820" max="13820" width="6.7109375" style="27" customWidth="1"/>
    <col min="13821" max="13825" width="9.140625" style="27"/>
    <col min="13826" max="13826" width="12.42578125" style="27" bestFit="1" customWidth="1"/>
    <col min="13827" max="13829" width="20.7109375" style="27" customWidth="1"/>
    <col min="13830" max="13830" width="9.85546875" style="27" customWidth="1"/>
    <col min="13831" max="14075" width="9.140625" style="27"/>
    <col min="14076" max="14076" width="6.7109375" style="27" customWidth="1"/>
    <col min="14077" max="14081" width="9.140625" style="27"/>
    <col min="14082" max="14082" width="12.42578125" style="27" bestFit="1" customWidth="1"/>
    <col min="14083" max="14085" width="20.7109375" style="27" customWidth="1"/>
    <col min="14086" max="14086" width="9.85546875" style="27" customWidth="1"/>
    <col min="14087" max="14331" width="9.140625" style="27"/>
    <col min="14332" max="14332" width="6.7109375" style="27" customWidth="1"/>
    <col min="14333" max="14337" width="9.140625" style="27"/>
    <col min="14338" max="14338" width="12.42578125" style="27" bestFit="1" customWidth="1"/>
    <col min="14339" max="14341" width="20.7109375" style="27" customWidth="1"/>
    <col min="14342" max="14342" width="9.85546875" style="27" customWidth="1"/>
    <col min="14343" max="14587" width="9.140625" style="27"/>
    <col min="14588" max="14588" width="6.7109375" style="27" customWidth="1"/>
    <col min="14589" max="14593" width="9.140625" style="27"/>
    <col min="14594" max="14594" width="12.42578125" style="27" bestFit="1" customWidth="1"/>
    <col min="14595" max="14597" width="20.7109375" style="27" customWidth="1"/>
    <col min="14598" max="14598" width="9.85546875" style="27" customWidth="1"/>
    <col min="14599" max="14843" width="9.140625" style="27"/>
    <col min="14844" max="14844" width="6.7109375" style="27" customWidth="1"/>
    <col min="14845" max="14849" width="9.140625" style="27"/>
    <col min="14850" max="14850" width="12.42578125" style="27" bestFit="1" customWidth="1"/>
    <col min="14851" max="14853" width="20.7109375" style="27" customWidth="1"/>
    <col min="14854" max="14854" width="9.85546875" style="27" customWidth="1"/>
    <col min="14855" max="15099" width="9.140625" style="27"/>
    <col min="15100" max="15100" width="6.7109375" style="27" customWidth="1"/>
    <col min="15101" max="15105" width="9.140625" style="27"/>
    <col min="15106" max="15106" width="12.42578125" style="27" bestFit="1" customWidth="1"/>
    <col min="15107" max="15109" width="20.7109375" style="27" customWidth="1"/>
    <col min="15110" max="15110" width="9.85546875" style="27" customWidth="1"/>
    <col min="15111" max="15355" width="9.140625" style="27"/>
    <col min="15356" max="15356" width="6.7109375" style="27" customWidth="1"/>
    <col min="15357" max="15361" width="9.140625" style="27"/>
    <col min="15362" max="15362" width="12.42578125" style="27" bestFit="1" customWidth="1"/>
    <col min="15363" max="15365" width="20.7109375" style="27" customWidth="1"/>
    <col min="15366" max="15366" width="9.85546875" style="27" customWidth="1"/>
    <col min="15367" max="15611" width="9.140625" style="27"/>
    <col min="15612" max="15612" width="6.7109375" style="27" customWidth="1"/>
    <col min="15613" max="15617" width="9.140625" style="27"/>
    <col min="15618" max="15618" width="12.42578125" style="27" bestFit="1" customWidth="1"/>
    <col min="15619" max="15621" width="20.7109375" style="27" customWidth="1"/>
    <col min="15622" max="15622" width="9.85546875" style="27" customWidth="1"/>
    <col min="15623" max="15867" width="9.140625" style="27"/>
    <col min="15868" max="15868" width="6.7109375" style="27" customWidth="1"/>
    <col min="15869" max="15873" width="9.140625" style="27"/>
    <col min="15874" max="15874" width="12.42578125" style="27" bestFit="1" customWidth="1"/>
    <col min="15875" max="15877" width="20.7109375" style="27" customWidth="1"/>
    <col min="15878" max="15878" width="9.85546875" style="27" customWidth="1"/>
    <col min="15879" max="16123" width="9.140625" style="27"/>
    <col min="16124" max="16124" width="6.7109375" style="27" customWidth="1"/>
    <col min="16125" max="16129" width="9.140625" style="27"/>
    <col min="16130" max="16130" width="12.42578125" style="27" bestFit="1" customWidth="1"/>
    <col min="16131" max="16133" width="20.7109375" style="27" customWidth="1"/>
    <col min="16134" max="16134" width="9.85546875" style="27" customWidth="1"/>
    <col min="16135" max="16384" width="9.140625" style="27"/>
  </cols>
  <sheetData>
    <row r="1" spans="1:6">
      <c r="F1" s="28" t="s">
        <v>60</v>
      </c>
    </row>
    <row r="2" spans="1:6" ht="39.75" customHeight="1">
      <c r="E2" s="108" t="s">
        <v>152</v>
      </c>
      <c r="F2" s="108"/>
    </row>
    <row r="4" spans="1:6">
      <c r="A4" s="114" t="s">
        <v>273</v>
      </c>
      <c r="B4" s="114"/>
      <c r="C4" s="114"/>
      <c r="D4" s="114"/>
      <c r="E4" s="114"/>
      <c r="F4" s="114"/>
    </row>
    <row r="5" spans="1:6">
      <c r="A5" s="114" t="str">
        <f>Титульный!$C$16</f>
        <v>Челябинская ТЭЦ-4 (БЛ 3) НВ</v>
      </c>
      <c r="B5" s="114"/>
      <c r="C5" s="114"/>
      <c r="D5" s="114"/>
      <c r="E5" s="114"/>
      <c r="F5" s="114"/>
    </row>
    <row r="6" spans="1:6">
      <c r="A6" s="46"/>
      <c r="B6" s="46"/>
      <c r="C6" s="46"/>
      <c r="D6" s="46"/>
      <c r="E6" s="46"/>
      <c r="F6" s="46"/>
    </row>
    <row r="7" spans="1:6" s="6" customFormat="1" ht="38.25">
      <c r="A7" s="115" t="s">
        <v>0</v>
      </c>
      <c r="B7" s="115" t="s">
        <v>6</v>
      </c>
      <c r="C7" s="115" t="s">
        <v>7</v>
      </c>
      <c r="D7" s="47" t="s">
        <v>125</v>
      </c>
      <c r="E7" s="47" t="s">
        <v>126</v>
      </c>
      <c r="F7" s="47" t="s">
        <v>127</v>
      </c>
    </row>
    <row r="8" spans="1:6" s="6" customFormat="1">
      <c r="A8" s="115"/>
      <c r="B8" s="115"/>
      <c r="C8" s="115"/>
      <c r="D8" s="47">
        <f>Титульный!$B$5-2</f>
        <v>2024</v>
      </c>
      <c r="E8" s="47">
        <f>Титульный!$B$5-1</f>
        <v>2025</v>
      </c>
      <c r="F8" s="47">
        <f>Титульный!$B$5</f>
        <v>2026</v>
      </c>
    </row>
    <row r="9" spans="1:6" s="6" customFormat="1">
      <c r="A9" s="115"/>
      <c r="B9" s="115"/>
      <c r="C9" s="115"/>
      <c r="D9" s="47" t="s">
        <v>53</v>
      </c>
      <c r="E9" s="47" t="s">
        <v>53</v>
      </c>
      <c r="F9" s="47" t="s">
        <v>53</v>
      </c>
    </row>
    <row r="10" spans="1:6" s="6" customFormat="1" ht="26.25" customHeight="1">
      <c r="A10" s="109" t="s">
        <v>153</v>
      </c>
      <c r="B10" s="110"/>
      <c r="C10" s="110"/>
      <c r="D10" s="110"/>
      <c r="E10" s="110"/>
      <c r="F10" s="111"/>
    </row>
    <row r="11" spans="1:6" s="6" customFormat="1" hidden="1" outlineLevel="1">
      <c r="A11" s="30" t="s">
        <v>64</v>
      </c>
      <c r="B11" s="31" t="s">
        <v>154</v>
      </c>
      <c r="C11" s="30"/>
      <c r="D11" s="35"/>
      <c r="E11" s="35"/>
      <c r="F11" s="35"/>
    </row>
    <row r="12" spans="1:6" s="6" customFormat="1" hidden="1" outlineLevel="1">
      <c r="A12" s="30" t="s">
        <v>155</v>
      </c>
      <c r="B12" s="31" t="s">
        <v>156</v>
      </c>
      <c r="C12" s="30" t="s">
        <v>76</v>
      </c>
      <c r="D12" s="35"/>
      <c r="E12" s="35"/>
      <c r="F12" s="35"/>
    </row>
    <row r="13" spans="1:6" s="6" customFormat="1" hidden="1" outlineLevel="1">
      <c r="A13" s="30" t="s">
        <v>157</v>
      </c>
      <c r="B13" s="31" t="s">
        <v>158</v>
      </c>
      <c r="C13" s="30" t="s">
        <v>76</v>
      </c>
      <c r="D13" s="35"/>
      <c r="E13" s="35"/>
      <c r="F13" s="35"/>
    </row>
    <row r="14" spans="1:6" s="6" customFormat="1" hidden="1" outlineLevel="1">
      <c r="A14" s="30" t="s">
        <v>159</v>
      </c>
      <c r="B14" s="31" t="s">
        <v>160</v>
      </c>
      <c r="C14" s="30" t="s">
        <v>76</v>
      </c>
      <c r="D14" s="35"/>
      <c r="E14" s="35"/>
      <c r="F14" s="35"/>
    </row>
    <row r="15" spans="1:6" s="6" customFormat="1" hidden="1" outlineLevel="1">
      <c r="A15" s="30" t="s">
        <v>161</v>
      </c>
      <c r="B15" s="31" t="s">
        <v>162</v>
      </c>
      <c r="C15" s="30" t="s">
        <v>76</v>
      </c>
      <c r="D15" s="35"/>
      <c r="E15" s="35"/>
      <c r="F15" s="35"/>
    </row>
    <row r="16" spans="1:6" s="6" customFormat="1" hidden="1" outlineLevel="1">
      <c r="A16" s="30" t="s">
        <v>65</v>
      </c>
      <c r="B16" s="31" t="s">
        <v>163</v>
      </c>
      <c r="C16" s="30"/>
      <c r="D16" s="35"/>
      <c r="E16" s="35"/>
      <c r="F16" s="35"/>
    </row>
    <row r="17" spans="1:6" s="6" customFormat="1" ht="38.25" hidden="1" outlineLevel="1">
      <c r="A17" s="30" t="s">
        <v>164</v>
      </c>
      <c r="B17" s="31" t="s">
        <v>165</v>
      </c>
      <c r="C17" s="30" t="s">
        <v>166</v>
      </c>
      <c r="D17" s="35"/>
      <c r="E17" s="35"/>
      <c r="F17" s="35"/>
    </row>
    <row r="18" spans="1:6" s="6" customFormat="1" hidden="1" outlineLevel="1">
      <c r="A18" s="30" t="s">
        <v>66</v>
      </c>
      <c r="B18" s="31" t="s">
        <v>167</v>
      </c>
      <c r="C18" s="30"/>
      <c r="D18" s="35"/>
      <c r="E18" s="35"/>
      <c r="F18" s="35"/>
    </row>
    <row r="19" spans="1:6" s="6" customFormat="1" ht="25.5" hidden="1" outlineLevel="1">
      <c r="A19" s="30" t="s">
        <v>168</v>
      </c>
      <c r="B19" s="31" t="s">
        <v>169</v>
      </c>
      <c r="C19" s="30" t="s">
        <v>27</v>
      </c>
      <c r="D19" s="35"/>
      <c r="E19" s="35"/>
      <c r="F19" s="35"/>
    </row>
    <row r="20" spans="1:6" s="6" customFormat="1" hidden="1" outlineLevel="1">
      <c r="A20" s="30" t="s">
        <v>170</v>
      </c>
      <c r="B20" s="31" t="s">
        <v>171</v>
      </c>
      <c r="C20" s="30" t="s">
        <v>172</v>
      </c>
      <c r="D20" s="35"/>
      <c r="E20" s="35"/>
      <c r="F20" s="35"/>
    </row>
    <row r="21" spans="1:6" s="6" customFormat="1" hidden="1" outlineLevel="1">
      <c r="A21" s="30" t="s">
        <v>173</v>
      </c>
      <c r="B21" s="31" t="s">
        <v>174</v>
      </c>
      <c r="C21" s="30" t="s">
        <v>27</v>
      </c>
      <c r="D21" s="35"/>
      <c r="E21" s="35"/>
      <c r="F21" s="35"/>
    </row>
    <row r="22" spans="1:6" s="6" customFormat="1" hidden="1" outlineLevel="1">
      <c r="A22" s="30" t="s">
        <v>175</v>
      </c>
      <c r="B22" s="31" t="s">
        <v>176</v>
      </c>
      <c r="C22" s="30" t="s">
        <v>177</v>
      </c>
      <c r="D22" s="35"/>
      <c r="E22" s="35"/>
      <c r="F22" s="35"/>
    </row>
    <row r="23" spans="1:6" s="6" customFormat="1" ht="28.5" hidden="1" outlineLevel="1">
      <c r="A23" s="30" t="s">
        <v>178</v>
      </c>
      <c r="B23" s="31" t="s">
        <v>179</v>
      </c>
      <c r="C23" s="30" t="s">
        <v>177</v>
      </c>
      <c r="D23" s="35"/>
      <c r="E23" s="35"/>
      <c r="F23" s="35"/>
    </row>
    <row r="24" spans="1:6" s="6" customFormat="1" hidden="1" outlineLevel="1">
      <c r="A24" s="30" t="s">
        <v>180</v>
      </c>
      <c r="B24" s="31" t="s">
        <v>181</v>
      </c>
      <c r="C24" s="30" t="s">
        <v>166</v>
      </c>
      <c r="D24" s="35"/>
      <c r="E24" s="35"/>
      <c r="F24" s="35"/>
    </row>
    <row r="25" spans="1:6" s="6" customFormat="1" ht="38.25" hidden="1" outlineLevel="1">
      <c r="A25" s="30" t="s">
        <v>182</v>
      </c>
      <c r="B25" s="31" t="s">
        <v>183</v>
      </c>
      <c r="C25" s="30"/>
      <c r="D25" s="35"/>
      <c r="E25" s="35"/>
      <c r="F25" s="35"/>
    </row>
    <row r="26" spans="1:6" s="6" customFormat="1" ht="38.25" hidden="1" outlineLevel="1">
      <c r="A26" s="30" t="s">
        <v>184</v>
      </c>
      <c r="B26" s="31" t="s">
        <v>185</v>
      </c>
      <c r="C26" s="30" t="s">
        <v>172</v>
      </c>
      <c r="D26" s="35"/>
      <c r="E26" s="35"/>
      <c r="F26" s="35"/>
    </row>
    <row r="27" spans="1:6" s="6" customFormat="1" ht="25.5" hidden="1" outlineLevel="1">
      <c r="A27" s="30" t="s">
        <v>68</v>
      </c>
      <c r="B27" s="31" t="s">
        <v>186</v>
      </c>
      <c r="C27" s="30"/>
      <c r="D27" s="35"/>
      <c r="E27" s="35"/>
      <c r="F27" s="35"/>
    </row>
    <row r="28" spans="1:6" s="6" customFormat="1" ht="66.75" hidden="1" outlineLevel="1">
      <c r="A28" s="30" t="s">
        <v>130</v>
      </c>
      <c r="B28" s="31" t="s">
        <v>187</v>
      </c>
      <c r="C28" s="30" t="s">
        <v>76</v>
      </c>
      <c r="D28" s="35"/>
      <c r="E28" s="35"/>
      <c r="F28" s="35"/>
    </row>
    <row r="29" spans="1:6" s="6" customFormat="1" hidden="1" outlineLevel="1">
      <c r="A29" s="30"/>
      <c r="B29" s="31" t="s">
        <v>188</v>
      </c>
      <c r="C29" s="30"/>
      <c r="D29" s="35"/>
      <c r="E29" s="35"/>
      <c r="F29" s="35"/>
    </row>
    <row r="30" spans="1:6" s="6" customFormat="1" hidden="1" outlineLevel="1">
      <c r="A30" s="30"/>
      <c r="B30" s="31" t="s">
        <v>189</v>
      </c>
      <c r="C30" s="30"/>
      <c r="D30" s="35"/>
      <c r="E30" s="35"/>
      <c r="F30" s="35"/>
    </row>
    <row r="31" spans="1:6" s="6" customFormat="1" hidden="1" outlineLevel="1">
      <c r="A31" s="30"/>
      <c r="B31" s="31" t="s">
        <v>190</v>
      </c>
      <c r="C31" s="30"/>
      <c r="D31" s="35"/>
      <c r="E31" s="35"/>
      <c r="F31" s="35"/>
    </row>
    <row r="32" spans="1:6" s="6" customFormat="1" hidden="1" outlineLevel="1">
      <c r="A32" s="30"/>
      <c r="B32" s="31" t="s">
        <v>191</v>
      </c>
      <c r="C32" s="30"/>
      <c r="D32" s="35"/>
      <c r="E32" s="35"/>
      <c r="F32" s="35"/>
    </row>
    <row r="33" spans="1:6" s="6" customFormat="1" ht="54" hidden="1" outlineLevel="1">
      <c r="A33" s="30" t="s">
        <v>132</v>
      </c>
      <c r="B33" s="31" t="s">
        <v>192</v>
      </c>
      <c r="C33" s="30" t="s">
        <v>76</v>
      </c>
      <c r="D33" s="35"/>
      <c r="E33" s="35"/>
      <c r="F33" s="35"/>
    </row>
    <row r="34" spans="1:6" s="6" customFormat="1" hidden="1" outlineLevel="1">
      <c r="A34" s="30" t="s">
        <v>134</v>
      </c>
      <c r="B34" s="31" t="s">
        <v>193</v>
      </c>
      <c r="C34" s="30" t="s">
        <v>76</v>
      </c>
      <c r="D34" s="35"/>
      <c r="E34" s="35"/>
      <c r="F34" s="35"/>
    </row>
    <row r="35" spans="1:6" s="6" customFormat="1" hidden="1" outlineLevel="1">
      <c r="A35" s="30" t="s">
        <v>138</v>
      </c>
      <c r="B35" s="31" t="s">
        <v>194</v>
      </c>
      <c r="C35" s="30" t="s">
        <v>76</v>
      </c>
      <c r="D35" s="35"/>
      <c r="E35" s="35"/>
      <c r="F35" s="35"/>
    </row>
    <row r="36" spans="1:6" s="6" customFormat="1" ht="25.5" hidden="1" outlineLevel="1">
      <c r="A36" s="30" t="s">
        <v>139</v>
      </c>
      <c r="B36" s="31" t="s">
        <v>195</v>
      </c>
      <c r="C36" s="30"/>
      <c r="D36" s="35"/>
      <c r="E36" s="35"/>
      <c r="F36" s="35"/>
    </row>
    <row r="37" spans="1:6" s="6" customFormat="1" hidden="1" outlineLevel="1">
      <c r="A37" s="30" t="s">
        <v>141</v>
      </c>
      <c r="B37" s="31" t="s">
        <v>196</v>
      </c>
      <c r="C37" s="30" t="s">
        <v>197</v>
      </c>
      <c r="D37" s="35"/>
      <c r="E37" s="35"/>
      <c r="F37" s="35"/>
    </row>
    <row r="38" spans="1:6" s="6" customFormat="1" ht="25.5" hidden="1" outlineLevel="1">
      <c r="A38" s="30" t="s">
        <v>198</v>
      </c>
      <c r="B38" s="31" t="s">
        <v>199</v>
      </c>
      <c r="C38" s="57" t="s">
        <v>200</v>
      </c>
      <c r="D38" s="35"/>
      <c r="E38" s="35"/>
      <c r="F38" s="35"/>
    </row>
    <row r="39" spans="1:6" s="6" customFormat="1" ht="25.5" hidden="1" outlineLevel="1">
      <c r="A39" s="30" t="s">
        <v>70</v>
      </c>
      <c r="B39" s="31" t="s">
        <v>9</v>
      </c>
      <c r="C39" s="30"/>
      <c r="D39" s="35"/>
      <c r="E39" s="35"/>
      <c r="F39" s="35"/>
    </row>
    <row r="40" spans="1:6" s="6" customFormat="1" hidden="1" outlineLevel="1">
      <c r="A40" s="30" t="s">
        <v>201</v>
      </c>
      <c r="B40" s="31" t="s">
        <v>202</v>
      </c>
      <c r="C40" s="30" t="s">
        <v>203</v>
      </c>
      <c r="D40" s="35"/>
      <c r="E40" s="35"/>
      <c r="F40" s="35"/>
    </row>
    <row r="41" spans="1:6" s="6" customFormat="1" ht="25.5" hidden="1" outlineLevel="1">
      <c r="A41" s="30" t="s">
        <v>204</v>
      </c>
      <c r="B41" s="31" t="s">
        <v>205</v>
      </c>
      <c r="C41" s="57" t="s">
        <v>206</v>
      </c>
      <c r="D41" s="35"/>
      <c r="E41" s="35"/>
      <c r="F41" s="35"/>
    </row>
    <row r="42" spans="1:6" s="6" customFormat="1" ht="25.5" hidden="1" outlineLevel="1">
      <c r="A42" s="30" t="s">
        <v>207</v>
      </c>
      <c r="B42" s="31" t="s">
        <v>208</v>
      </c>
      <c r="C42" s="30"/>
      <c r="D42" s="35"/>
      <c r="E42" s="35"/>
      <c r="F42" s="35"/>
    </row>
    <row r="43" spans="1:6" s="6" customFormat="1" ht="25.5" hidden="1" outlineLevel="1">
      <c r="A43" s="30" t="s">
        <v>73</v>
      </c>
      <c r="B43" s="31" t="s">
        <v>209</v>
      </c>
      <c r="C43" s="30" t="s">
        <v>76</v>
      </c>
      <c r="D43" s="35"/>
      <c r="E43" s="35"/>
      <c r="F43" s="35"/>
    </row>
    <row r="44" spans="1:6" s="6" customFormat="1" ht="25.5" hidden="1" outlineLevel="1">
      <c r="A44" s="30" t="s">
        <v>75</v>
      </c>
      <c r="B44" s="31" t="s">
        <v>210</v>
      </c>
      <c r="C44" s="30" t="s">
        <v>76</v>
      </c>
      <c r="D44" s="35"/>
      <c r="E44" s="35"/>
      <c r="F44" s="35"/>
    </row>
    <row r="45" spans="1:6" s="6" customFormat="1" ht="26.25" customHeight="1" collapsed="1">
      <c r="A45" s="109" t="s">
        <v>211</v>
      </c>
      <c r="B45" s="110"/>
      <c r="C45" s="110"/>
      <c r="D45" s="110"/>
      <c r="E45" s="110"/>
      <c r="F45" s="111"/>
    </row>
    <row r="46" spans="1:6" s="6" customFormat="1" hidden="1" outlineLevel="1">
      <c r="A46" s="30" t="s">
        <v>64</v>
      </c>
      <c r="B46" s="31" t="s">
        <v>212</v>
      </c>
      <c r="C46" s="30"/>
      <c r="D46" s="35"/>
      <c r="E46" s="35"/>
      <c r="F46" s="35"/>
    </row>
    <row r="47" spans="1:6" s="6" customFormat="1" hidden="1" outlineLevel="1">
      <c r="A47" s="30"/>
      <c r="B47" s="31" t="s">
        <v>188</v>
      </c>
      <c r="C47" s="30"/>
      <c r="D47" s="35"/>
      <c r="E47" s="35"/>
      <c r="F47" s="35"/>
    </row>
    <row r="48" spans="1:6" s="6" customFormat="1" hidden="1" outlineLevel="1">
      <c r="A48" s="30" t="s">
        <v>155</v>
      </c>
      <c r="B48" s="31" t="s">
        <v>213</v>
      </c>
      <c r="C48" s="30" t="s">
        <v>177</v>
      </c>
      <c r="D48" s="35"/>
      <c r="E48" s="35"/>
      <c r="F48" s="35"/>
    </row>
    <row r="49" spans="1:6" s="6" customFormat="1" hidden="1" outlineLevel="1">
      <c r="A49" s="30" t="s">
        <v>214</v>
      </c>
      <c r="B49" s="31" t="s">
        <v>215</v>
      </c>
      <c r="C49" s="30" t="s">
        <v>177</v>
      </c>
      <c r="D49" s="35"/>
      <c r="E49" s="35"/>
      <c r="F49" s="35"/>
    </row>
    <row r="50" spans="1:6" s="6" customFormat="1" hidden="1" outlineLevel="1">
      <c r="A50" s="30"/>
      <c r="B50" s="31" t="s">
        <v>216</v>
      </c>
      <c r="C50" s="30" t="s">
        <v>177</v>
      </c>
      <c r="D50" s="35"/>
      <c r="E50" s="35"/>
      <c r="F50" s="35"/>
    </row>
    <row r="51" spans="1:6" s="6" customFormat="1" hidden="1" outlineLevel="1">
      <c r="A51" s="30"/>
      <c r="B51" s="31" t="s">
        <v>217</v>
      </c>
      <c r="C51" s="30" t="s">
        <v>177</v>
      </c>
      <c r="D51" s="35"/>
      <c r="E51" s="35"/>
      <c r="F51" s="35"/>
    </row>
    <row r="52" spans="1:6" s="6" customFormat="1" hidden="1" outlineLevel="1">
      <c r="A52" s="30" t="s">
        <v>218</v>
      </c>
      <c r="B52" s="31" t="s">
        <v>219</v>
      </c>
      <c r="C52" s="30" t="s">
        <v>177</v>
      </c>
      <c r="D52" s="35"/>
      <c r="E52" s="35"/>
      <c r="F52" s="35"/>
    </row>
    <row r="53" spans="1:6" s="6" customFormat="1" hidden="1" outlineLevel="1">
      <c r="A53" s="30"/>
      <c r="B53" s="31" t="s">
        <v>216</v>
      </c>
      <c r="C53" s="30" t="s">
        <v>177</v>
      </c>
      <c r="D53" s="35"/>
      <c r="E53" s="35"/>
      <c r="F53" s="35"/>
    </row>
    <row r="54" spans="1:6" s="6" customFormat="1" hidden="1" outlineLevel="1">
      <c r="A54" s="30"/>
      <c r="B54" s="31" t="s">
        <v>217</v>
      </c>
      <c r="C54" s="30" t="s">
        <v>177</v>
      </c>
      <c r="D54" s="35"/>
      <c r="E54" s="35"/>
      <c r="F54" s="35"/>
    </row>
    <row r="55" spans="1:6" s="6" customFormat="1" hidden="1" outlineLevel="1">
      <c r="A55" s="30"/>
      <c r="B55" s="31" t="s">
        <v>188</v>
      </c>
      <c r="C55" s="30" t="s">
        <v>177</v>
      </c>
      <c r="D55" s="35"/>
      <c r="E55" s="35"/>
      <c r="F55" s="35"/>
    </row>
    <row r="56" spans="1:6" s="6" customFormat="1" ht="51" hidden="1" outlineLevel="1">
      <c r="A56" s="30" t="s">
        <v>220</v>
      </c>
      <c r="B56" s="31" t="s">
        <v>221</v>
      </c>
      <c r="C56" s="30" t="s">
        <v>177</v>
      </c>
      <c r="D56" s="35"/>
      <c r="E56" s="35"/>
      <c r="F56" s="35"/>
    </row>
    <row r="57" spans="1:6" s="6" customFormat="1" hidden="1" outlineLevel="1">
      <c r="A57" s="30" t="s">
        <v>222</v>
      </c>
      <c r="B57" s="31" t="s">
        <v>215</v>
      </c>
      <c r="C57" s="30" t="s">
        <v>177</v>
      </c>
      <c r="D57" s="35"/>
      <c r="E57" s="35"/>
      <c r="F57" s="35"/>
    </row>
    <row r="58" spans="1:6" s="6" customFormat="1" hidden="1" outlineLevel="1">
      <c r="A58" s="30"/>
      <c r="B58" s="31" t="s">
        <v>216</v>
      </c>
      <c r="C58" s="30" t="s">
        <v>177</v>
      </c>
      <c r="D58" s="35"/>
      <c r="E58" s="35"/>
      <c r="F58" s="35"/>
    </row>
    <row r="59" spans="1:6" s="6" customFormat="1" hidden="1" outlineLevel="1">
      <c r="A59" s="30"/>
      <c r="B59" s="31" t="s">
        <v>217</v>
      </c>
      <c r="C59" s="30" t="s">
        <v>177</v>
      </c>
      <c r="D59" s="35"/>
      <c r="E59" s="35"/>
      <c r="F59" s="35"/>
    </row>
    <row r="60" spans="1:6" s="6" customFormat="1" hidden="1" outlineLevel="1">
      <c r="A60" s="30" t="s">
        <v>223</v>
      </c>
      <c r="B60" s="31" t="s">
        <v>219</v>
      </c>
      <c r="C60" s="30" t="s">
        <v>177</v>
      </c>
      <c r="D60" s="35"/>
      <c r="E60" s="35"/>
      <c r="F60" s="35"/>
    </row>
    <row r="61" spans="1:6" s="6" customFormat="1" hidden="1" outlineLevel="1">
      <c r="A61" s="30"/>
      <c r="B61" s="31" t="s">
        <v>216</v>
      </c>
      <c r="C61" s="30" t="s">
        <v>177</v>
      </c>
      <c r="D61" s="35"/>
      <c r="E61" s="35"/>
      <c r="F61" s="35"/>
    </row>
    <row r="62" spans="1:6" s="6" customFormat="1" hidden="1" outlineLevel="1">
      <c r="A62" s="30"/>
      <c r="B62" s="31" t="s">
        <v>217</v>
      </c>
      <c r="C62" s="30" t="s">
        <v>177</v>
      </c>
      <c r="D62" s="35"/>
      <c r="E62" s="35"/>
      <c r="F62" s="35"/>
    </row>
    <row r="63" spans="1:6" s="6" customFormat="1" ht="38.25" hidden="1" outlineLevel="1">
      <c r="A63" s="30" t="s">
        <v>224</v>
      </c>
      <c r="B63" s="31" t="s">
        <v>225</v>
      </c>
      <c r="C63" s="30" t="s">
        <v>177</v>
      </c>
      <c r="D63" s="35"/>
      <c r="E63" s="35"/>
      <c r="F63" s="35"/>
    </row>
    <row r="64" spans="1:6" s="6" customFormat="1" hidden="1" outlineLevel="1">
      <c r="A64" s="30" t="s">
        <v>226</v>
      </c>
      <c r="B64" s="31" t="s">
        <v>215</v>
      </c>
      <c r="C64" s="30" t="s">
        <v>177</v>
      </c>
      <c r="D64" s="35"/>
      <c r="E64" s="35"/>
      <c r="F64" s="35"/>
    </row>
    <row r="65" spans="1:6" s="6" customFormat="1" hidden="1" outlineLevel="1">
      <c r="A65" s="30"/>
      <c r="B65" s="31" t="s">
        <v>216</v>
      </c>
      <c r="C65" s="30" t="s">
        <v>177</v>
      </c>
      <c r="D65" s="35"/>
      <c r="E65" s="35"/>
      <c r="F65" s="35"/>
    </row>
    <row r="66" spans="1:6" s="6" customFormat="1" hidden="1" outlineLevel="1">
      <c r="A66" s="30"/>
      <c r="B66" s="31" t="s">
        <v>217</v>
      </c>
      <c r="C66" s="30" t="s">
        <v>177</v>
      </c>
      <c r="D66" s="35"/>
      <c r="E66" s="35"/>
      <c r="F66" s="35"/>
    </row>
    <row r="67" spans="1:6" s="6" customFormat="1" hidden="1" outlineLevel="1">
      <c r="A67" s="30" t="s">
        <v>227</v>
      </c>
      <c r="B67" s="31" t="s">
        <v>219</v>
      </c>
      <c r="C67" s="30" t="s">
        <v>177</v>
      </c>
      <c r="D67" s="35"/>
      <c r="E67" s="35"/>
      <c r="F67" s="35"/>
    </row>
    <row r="68" spans="1:6" s="6" customFormat="1" hidden="1" outlineLevel="1">
      <c r="A68" s="30"/>
      <c r="B68" s="31" t="s">
        <v>216</v>
      </c>
      <c r="C68" s="30" t="s">
        <v>177</v>
      </c>
      <c r="D68" s="35"/>
      <c r="E68" s="35"/>
      <c r="F68" s="35"/>
    </row>
    <row r="69" spans="1:6" s="6" customFormat="1" hidden="1" outlineLevel="1">
      <c r="A69" s="30"/>
      <c r="B69" s="31" t="s">
        <v>217</v>
      </c>
      <c r="C69" s="30" t="s">
        <v>177</v>
      </c>
      <c r="D69" s="35"/>
      <c r="E69" s="35"/>
      <c r="F69" s="35"/>
    </row>
    <row r="70" spans="1:6" s="6" customFormat="1" ht="38.25" hidden="1" outlineLevel="1">
      <c r="A70" s="30" t="s">
        <v>228</v>
      </c>
      <c r="B70" s="31" t="s">
        <v>229</v>
      </c>
      <c r="C70" s="30" t="s">
        <v>177</v>
      </c>
      <c r="D70" s="35"/>
      <c r="E70" s="35"/>
      <c r="F70" s="35"/>
    </row>
    <row r="71" spans="1:6" s="6" customFormat="1" hidden="1" outlineLevel="1">
      <c r="A71" s="30" t="s">
        <v>230</v>
      </c>
      <c r="B71" s="31" t="s">
        <v>215</v>
      </c>
      <c r="C71" s="30" t="s">
        <v>177</v>
      </c>
      <c r="D71" s="35"/>
      <c r="E71" s="35"/>
      <c r="F71" s="35"/>
    </row>
    <row r="72" spans="1:6" s="6" customFormat="1" hidden="1" outlineLevel="1">
      <c r="A72" s="30"/>
      <c r="B72" s="31" t="s">
        <v>216</v>
      </c>
      <c r="C72" s="30" t="s">
        <v>177</v>
      </c>
      <c r="D72" s="35"/>
      <c r="E72" s="35"/>
      <c r="F72" s="35"/>
    </row>
    <row r="73" spans="1:6" s="6" customFormat="1" hidden="1" outlineLevel="1">
      <c r="A73" s="30"/>
      <c r="B73" s="31" t="s">
        <v>217</v>
      </c>
      <c r="C73" s="30" t="s">
        <v>177</v>
      </c>
      <c r="D73" s="35"/>
      <c r="E73" s="35"/>
      <c r="F73" s="35"/>
    </row>
    <row r="74" spans="1:6" s="6" customFormat="1" hidden="1" outlineLevel="1">
      <c r="A74" s="30" t="s">
        <v>231</v>
      </c>
      <c r="B74" s="31" t="s">
        <v>219</v>
      </c>
      <c r="C74" s="30" t="s">
        <v>177</v>
      </c>
      <c r="D74" s="35"/>
      <c r="E74" s="35"/>
      <c r="F74" s="35"/>
    </row>
    <row r="75" spans="1:6" s="6" customFormat="1" hidden="1" outlineLevel="1">
      <c r="A75" s="30"/>
      <c r="B75" s="31" t="s">
        <v>216</v>
      </c>
      <c r="C75" s="30" t="s">
        <v>177</v>
      </c>
      <c r="D75" s="35"/>
      <c r="E75" s="35"/>
      <c r="F75" s="35"/>
    </row>
    <row r="76" spans="1:6" s="6" customFormat="1" hidden="1" outlineLevel="1">
      <c r="A76" s="30"/>
      <c r="B76" s="31" t="s">
        <v>217</v>
      </c>
      <c r="C76" s="30" t="s">
        <v>177</v>
      </c>
      <c r="D76" s="35"/>
      <c r="E76" s="35"/>
      <c r="F76" s="35"/>
    </row>
    <row r="77" spans="1:6" s="6" customFormat="1" ht="51" hidden="1" outlineLevel="1">
      <c r="A77" s="30" t="s">
        <v>232</v>
      </c>
      <c r="B77" s="31" t="s">
        <v>233</v>
      </c>
      <c r="C77" s="30" t="s">
        <v>177</v>
      </c>
      <c r="D77" s="35"/>
      <c r="E77" s="35"/>
      <c r="F77" s="35"/>
    </row>
    <row r="78" spans="1:6" s="6" customFormat="1" hidden="1" outlineLevel="1">
      <c r="A78" s="30" t="s">
        <v>234</v>
      </c>
      <c r="B78" s="31" t="s">
        <v>215</v>
      </c>
      <c r="C78" s="30" t="s">
        <v>177</v>
      </c>
      <c r="D78" s="35"/>
      <c r="E78" s="35"/>
      <c r="F78" s="35"/>
    </row>
    <row r="79" spans="1:6" s="6" customFormat="1" hidden="1" outlineLevel="1">
      <c r="A79" s="30"/>
      <c r="B79" s="31" t="s">
        <v>216</v>
      </c>
      <c r="C79" s="30" t="s">
        <v>177</v>
      </c>
      <c r="D79" s="35"/>
      <c r="E79" s="35"/>
      <c r="F79" s="35"/>
    </row>
    <row r="80" spans="1:6" s="6" customFormat="1" hidden="1" outlineLevel="1">
      <c r="A80" s="30"/>
      <c r="B80" s="31" t="s">
        <v>217</v>
      </c>
      <c r="C80" s="30" t="s">
        <v>177</v>
      </c>
      <c r="D80" s="35"/>
      <c r="E80" s="35"/>
      <c r="F80" s="35"/>
    </row>
    <row r="81" spans="1:6" s="6" customFormat="1" hidden="1" outlineLevel="1">
      <c r="A81" s="30" t="s">
        <v>235</v>
      </c>
      <c r="B81" s="31" t="s">
        <v>219</v>
      </c>
      <c r="C81" s="30" t="s">
        <v>177</v>
      </c>
      <c r="D81" s="35"/>
      <c r="E81" s="35"/>
      <c r="F81" s="35"/>
    </row>
    <row r="82" spans="1:6" s="6" customFormat="1" hidden="1" outlineLevel="1">
      <c r="A82" s="30"/>
      <c r="B82" s="31" t="s">
        <v>216</v>
      </c>
      <c r="C82" s="30" t="s">
        <v>177</v>
      </c>
      <c r="D82" s="35"/>
      <c r="E82" s="35"/>
      <c r="F82" s="35"/>
    </row>
    <row r="83" spans="1:6" s="6" customFormat="1" hidden="1" outlineLevel="1">
      <c r="A83" s="30"/>
      <c r="B83" s="31" t="s">
        <v>217</v>
      </c>
      <c r="C83" s="30" t="s">
        <v>177</v>
      </c>
      <c r="D83" s="35"/>
      <c r="E83" s="35"/>
      <c r="F83" s="35"/>
    </row>
    <row r="84" spans="1:6" s="6" customFormat="1" hidden="1" outlineLevel="1">
      <c r="A84" s="30" t="s">
        <v>236</v>
      </c>
      <c r="B84" s="31" t="s">
        <v>237</v>
      </c>
      <c r="C84" s="30" t="s">
        <v>177</v>
      </c>
      <c r="D84" s="35"/>
      <c r="E84" s="35"/>
      <c r="F84" s="35"/>
    </row>
    <row r="85" spans="1:6" s="6" customFormat="1" hidden="1" outlineLevel="1">
      <c r="A85" s="30" t="s">
        <v>238</v>
      </c>
      <c r="B85" s="31" t="s">
        <v>215</v>
      </c>
      <c r="C85" s="30" t="s">
        <v>177</v>
      </c>
      <c r="D85" s="35"/>
      <c r="E85" s="35"/>
      <c r="F85" s="35"/>
    </row>
    <row r="86" spans="1:6" s="6" customFormat="1" hidden="1" outlineLevel="1">
      <c r="A86" s="30"/>
      <c r="B86" s="31" t="s">
        <v>216</v>
      </c>
      <c r="C86" s="30" t="s">
        <v>177</v>
      </c>
      <c r="D86" s="35"/>
      <c r="E86" s="35"/>
      <c r="F86" s="35"/>
    </row>
    <row r="87" spans="1:6" s="6" customFormat="1" hidden="1" outlineLevel="1">
      <c r="A87" s="30"/>
      <c r="B87" s="31" t="s">
        <v>217</v>
      </c>
      <c r="C87" s="30" t="s">
        <v>177</v>
      </c>
      <c r="D87" s="35"/>
      <c r="E87" s="35"/>
      <c r="F87" s="35"/>
    </row>
    <row r="88" spans="1:6" s="6" customFormat="1" hidden="1" outlineLevel="1">
      <c r="A88" s="30" t="s">
        <v>239</v>
      </c>
      <c r="B88" s="31" t="s">
        <v>219</v>
      </c>
      <c r="C88" s="30" t="s">
        <v>177</v>
      </c>
      <c r="D88" s="35"/>
      <c r="E88" s="35"/>
      <c r="F88" s="35"/>
    </row>
    <row r="89" spans="1:6" s="6" customFormat="1" hidden="1" outlineLevel="1">
      <c r="A89" s="30"/>
      <c r="B89" s="31" t="s">
        <v>216</v>
      </c>
      <c r="C89" s="30" t="s">
        <v>177</v>
      </c>
      <c r="D89" s="35"/>
      <c r="E89" s="35"/>
      <c r="F89" s="35"/>
    </row>
    <row r="90" spans="1:6" s="6" customFormat="1" hidden="1" outlineLevel="1">
      <c r="A90" s="30"/>
      <c r="B90" s="31" t="s">
        <v>217</v>
      </c>
      <c r="C90" s="30" t="s">
        <v>177</v>
      </c>
      <c r="D90" s="35"/>
      <c r="E90" s="35"/>
      <c r="F90" s="35"/>
    </row>
    <row r="91" spans="1:6" s="6" customFormat="1" hidden="1" outlineLevel="1">
      <c r="A91" s="30" t="s">
        <v>240</v>
      </c>
      <c r="B91" s="31" t="s">
        <v>241</v>
      </c>
      <c r="C91" s="30" t="s">
        <v>177</v>
      </c>
      <c r="D91" s="35"/>
      <c r="E91" s="35"/>
      <c r="F91" s="35"/>
    </row>
    <row r="92" spans="1:6" s="6" customFormat="1" hidden="1" outlineLevel="1">
      <c r="A92" s="30" t="s">
        <v>242</v>
      </c>
      <c r="B92" s="31" t="s">
        <v>215</v>
      </c>
      <c r="C92" s="30" t="s">
        <v>177</v>
      </c>
      <c r="D92" s="35"/>
      <c r="E92" s="35"/>
      <c r="F92" s="35"/>
    </row>
    <row r="93" spans="1:6" s="6" customFormat="1" hidden="1" outlineLevel="1">
      <c r="A93" s="30"/>
      <c r="B93" s="31" t="s">
        <v>216</v>
      </c>
      <c r="C93" s="30" t="s">
        <v>177</v>
      </c>
      <c r="D93" s="35"/>
      <c r="E93" s="35"/>
      <c r="F93" s="35"/>
    </row>
    <row r="94" spans="1:6" s="6" customFormat="1" hidden="1" outlineLevel="1">
      <c r="A94" s="30"/>
      <c r="B94" s="31" t="s">
        <v>217</v>
      </c>
      <c r="C94" s="30" t="s">
        <v>177</v>
      </c>
      <c r="D94" s="35"/>
      <c r="E94" s="35"/>
      <c r="F94" s="35"/>
    </row>
    <row r="95" spans="1:6" s="6" customFormat="1" hidden="1" outlineLevel="1">
      <c r="A95" s="30" t="s">
        <v>243</v>
      </c>
      <c r="B95" s="31" t="s">
        <v>219</v>
      </c>
      <c r="C95" s="30" t="s">
        <v>177</v>
      </c>
      <c r="D95" s="35"/>
      <c r="E95" s="35"/>
      <c r="F95" s="35"/>
    </row>
    <row r="96" spans="1:6" s="6" customFormat="1" hidden="1" outlineLevel="1">
      <c r="A96" s="30"/>
      <c r="B96" s="31" t="s">
        <v>216</v>
      </c>
      <c r="C96" s="30" t="s">
        <v>177</v>
      </c>
      <c r="D96" s="35"/>
      <c r="E96" s="35"/>
      <c r="F96" s="35"/>
    </row>
    <row r="97" spans="1:6" s="6" customFormat="1" hidden="1" outlineLevel="1">
      <c r="A97" s="30"/>
      <c r="B97" s="31" t="s">
        <v>217</v>
      </c>
      <c r="C97" s="30" t="s">
        <v>177</v>
      </c>
      <c r="D97" s="35"/>
      <c r="E97" s="35"/>
      <c r="F97" s="35"/>
    </row>
    <row r="98" spans="1:6" s="6" customFormat="1" ht="38.25" hidden="1" outlineLevel="1">
      <c r="A98" s="30" t="s">
        <v>157</v>
      </c>
      <c r="B98" s="31" t="s">
        <v>244</v>
      </c>
      <c r="C98" s="30" t="s">
        <v>177</v>
      </c>
      <c r="D98" s="35"/>
      <c r="E98" s="35"/>
      <c r="F98" s="35"/>
    </row>
    <row r="99" spans="1:6" s="6" customFormat="1" hidden="1" outlineLevel="1">
      <c r="A99" s="30"/>
      <c r="B99" s="31" t="s">
        <v>245</v>
      </c>
      <c r="C99" s="30" t="s">
        <v>177</v>
      </c>
      <c r="D99" s="35"/>
      <c r="E99" s="35"/>
      <c r="F99" s="35"/>
    </row>
    <row r="100" spans="1:6" s="6" customFormat="1" hidden="1" outlineLevel="1">
      <c r="A100" s="30"/>
      <c r="B100" s="31" t="s">
        <v>216</v>
      </c>
      <c r="C100" s="30" t="s">
        <v>177</v>
      </c>
      <c r="D100" s="35"/>
      <c r="E100" s="35"/>
      <c r="F100" s="35"/>
    </row>
    <row r="101" spans="1:6" s="6" customFormat="1" hidden="1" outlineLevel="1">
      <c r="A101" s="30"/>
      <c r="B101" s="31" t="s">
        <v>217</v>
      </c>
      <c r="C101" s="30" t="s">
        <v>177</v>
      </c>
      <c r="D101" s="35"/>
      <c r="E101" s="35"/>
      <c r="F101" s="35"/>
    </row>
    <row r="102" spans="1:6" s="6" customFormat="1" hidden="1" outlineLevel="1">
      <c r="A102" s="30"/>
      <c r="B102" s="31" t="s">
        <v>246</v>
      </c>
      <c r="C102" s="30" t="s">
        <v>177</v>
      </c>
      <c r="D102" s="35"/>
      <c r="E102" s="35"/>
      <c r="F102" s="35"/>
    </row>
    <row r="103" spans="1:6" s="6" customFormat="1" hidden="1" outlineLevel="1">
      <c r="A103" s="30"/>
      <c r="B103" s="31" t="s">
        <v>216</v>
      </c>
      <c r="C103" s="30" t="s">
        <v>177</v>
      </c>
      <c r="D103" s="35"/>
      <c r="E103" s="35"/>
      <c r="F103" s="35"/>
    </row>
    <row r="104" spans="1:6" s="6" customFormat="1" hidden="1" outlineLevel="1">
      <c r="A104" s="30"/>
      <c r="B104" s="31" t="s">
        <v>217</v>
      </c>
      <c r="C104" s="30" t="s">
        <v>177</v>
      </c>
      <c r="D104" s="35"/>
      <c r="E104" s="35"/>
      <c r="F104" s="35"/>
    </row>
    <row r="105" spans="1:6" s="6" customFormat="1" hidden="1" outlineLevel="1">
      <c r="A105" s="30"/>
      <c r="B105" s="31" t="s">
        <v>247</v>
      </c>
      <c r="C105" s="30" t="s">
        <v>177</v>
      </c>
      <c r="D105" s="35"/>
      <c r="E105" s="35"/>
      <c r="F105" s="35"/>
    </row>
    <row r="106" spans="1:6" s="6" customFormat="1" hidden="1" outlineLevel="1">
      <c r="A106" s="30"/>
      <c r="B106" s="31" t="s">
        <v>216</v>
      </c>
      <c r="C106" s="30" t="s">
        <v>177</v>
      </c>
      <c r="D106" s="35"/>
      <c r="E106" s="35"/>
      <c r="F106" s="35"/>
    </row>
    <row r="107" spans="1:6" s="6" customFormat="1" hidden="1" outlineLevel="1">
      <c r="A107" s="30"/>
      <c r="B107" s="31" t="s">
        <v>217</v>
      </c>
      <c r="C107" s="30" t="s">
        <v>177</v>
      </c>
      <c r="D107" s="35"/>
      <c r="E107" s="35"/>
      <c r="F107" s="35"/>
    </row>
    <row r="108" spans="1:6" s="6" customFormat="1" ht="38.25" hidden="1" outlineLevel="1">
      <c r="A108" s="30" t="s">
        <v>159</v>
      </c>
      <c r="B108" s="31" t="s">
        <v>248</v>
      </c>
      <c r="C108" s="30" t="s">
        <v>177</v>
      </c>
      <c r="D108" s="35"/>
      <c r="E108" s="35"/>
      <c r="F108" s="35"/>
    </row>
    <row r="109" spans="1:6" s="6" customFormat="1" hidden="1" outlineLevel="1">
      <c r="A109" s="30"/>
      <c r="B109" s="31" t="s">
        <v>249</v>
      </c>
      <c r="C109" s="30" t="s">
        <v>177</v>
      </c>
      <c r="D109" s="35"/>
      <c r="E109" s="35"/>
      <c r="F109" s="35"/>
    </row>
    <row r="110" spans="1:6" s="6" customFormat="1" hidden="1" outlineLevel="1">
      <c r="A110" s="30"/>
      <c r="B110" s="31" t="s">
        <v>250</v>
      </c>
      <c r="C110" s="30" t="s">
        <v>177</v>
      </c>
      <c r="D110" s="35"/>
      <c r="E110" s="35"/>
      <c r="F110" s="35"/>
    </row>
    <row r="111" spans="1:6" s="6" customFormat="1" hidden="1" outlineLevel="1">
      <c r="A111" s="30" t="s">
        <v>65</v>
      </c>
      <c r="B111" s="31" t="s">
        <v>251</v>
      </c>
      <c r="C111" s="30"/>
      <c r="D111" s="35"/>
      <c r="E111" s="35"/>
      <c r="F111" s="35"/>
    </row>
    <row r="112" spans="1:6" s="6" customFormat="1" hidden="1" outlineLevel="1">
      <c r="A112" s="30"/>
      <c r="B112" s="31" t="s">
        <v>188</v>
      </c>
      <c r="C112" s="30"/>
      <c r="D112" s="35"/>
      <c r="E112" s="35"/>
      <c r="F112" s="35"/>
    </row>
    <row r="113" spans="1:6" s="6" customFormat="1" ht="25.5" hidden="1" outlineLevel="1">
      <c r="A113" s="30" t="s">
        <v>164</v>
      </c>
      <c r="B113" s="31" t="s">
        <v>252</v>
      </c>
      <c r="C113" s="30" t="s">
        <v>253</v>
      </c>
      <c r="D113" s="35"/>
      <c r="E113" s="35"/>
      <c r="F113" s="35"/>
    </row>
    <row r="114" spans="1:6" s="6" customFormat="1" ht="38.25" hidden="1" outlineLevel="1">
      <c r="A114" s="30" t="s">
        <v>254</v>
      </c>
      <c r="B114" s="31" t="s">
        <v>255</v>
      </c>
      <c r="C114" s="30" t="s">
        <v>253</v>
      </c>
      <c r="D114" s="35"/>
      <c r="E114" s="35"/>
      <c r="F114" s="35"/>
    </row>
    <row r="115" spans="1:6" s="6" customFormat="1" hidden="1" outlineLevel="1">
      <c r="A115" s="30"/>
      <c r="B115" s="31" t="s">
        <v>245</v>
      </c>
      <c r="C115" s="30" t="s">
        <v>253</v>
      </c>
      <c r="D115" s="35"/>
      <c r="E115" s="35"/>
      <c r="F115" s="35"/>
    </row>
    <row r="116" spans="1:6" s="6" customFormat="1" hidden="1" outlineLevel="1">
      <c r="A116" s="30"/>
      <c r="B116" s="31" t="s">
        <v>246</v>
      </c>
      <c r="C116" s="30" t="s">
        <v>253</v>
      </c>
      <c r="D116" s="35"/>
      <c r="E116" s="35"/>
      <c r="F116" s="35"/>
    </row>
    <row r="117" spans="1:6" s="6" customFormat="1" hidden="1" outlineLevel="1">
      <c r="A117" s="30"/>
      <c r="B117" s="31" t="s">
        <v>247</v>
      </c>
      <c r="C117" s="30" t="s">
        <v>253</v>
      </c>
      <c r="D117" s="35"/>
      <c r="E117" s="35"/>
      <c r="F117" s="35"/>
    </row>
    <row r="118" spans="1:6" s="6" customFormat="1" ht="38.25" hidden="1" outlineLevel="1">
      <c r="A118" s="30" t="s">
        <v>256</v>
      </c>
      <c r="B118" s="31" t="s">
        <v>257</v>
      </c>
      <c r="C118" s="30" t="s">
        <v>253</v>
      </c>
      <c r="D118" s="35"/>
      <c r="E118" s="35"/>
      <c r="F118" s="35"/>
    </row>
    <row r="119" spans="1:6" s="6" customFormat="1" hidden="1" outlineLevel="1">
      <c r="A119" s="30" t="s">
        <v>66</v>
      </c>
      <c r="B119" s="31" t="s">
        <v>258</v>
      </c>
      <c r="C119" s="30"/>
      <c r="D119" s="35"/>
      <c r="E119" s="35"/>
      <c r="F119" s="35"/>
    </row>
    <row r="120" spans="1:6" s="6" customFormat="1" hidden="1" outlineLevel="1">
      <c r="A120" s="30"/>
      <c r="B120" s="31" t="s">
        <v>188</v>
      </c>
      <c r="C120" s="30"/>
      <c r="D120" s="35"/>
      <c r="E120" s="35"/>
      <c r="F120" s="35"/>
    </row>
    <row r="121" spans="1:6" s="6" customFormat="1" ht="25.5" hidden="1" outlineLevel="1">
      <c r="A121" s="30" t="s">
        <v>168</v>
      </c>
      <c r="B121" s="31" t="s">
        <v>259</v>
      </c>
      <c r="C121" s="30" t="s">
        <v>260</v>
      </c>
      <c r="D121" s="35"/>
      <c r="E121" s="35"/>
      <c r="F121" s="35"/>
    </row>
    <row r="122" spans="1:6" s="6" customFormat="1" ht="38.25" hidden="1" outlineLevel="1">
      <c r="A122" s="30" t="s">
        <v>170</v>
      </c>
      <c r="B122" s="31" t="s">
        <v>261</v>
      </c>
      <c r="C122" s="30" t="s">
        <v>260</v>
      </c>
      <c r="D122" s="35"/>
      <c r="E122" s="35"/>
      <c r="F122" s="35"/>
    </row>
    <row r="123" spans="1:6" s="6" customFormat="1" hidden="1" outlineLevel="1">
      <c r="A123" s="30"/>
      <c r="B123" s="31" t="s">
        <v>245</v>
      </c>
      <c r="C123" s="30" t="s">
        <v>260</v>
      </c>
      <c r="D123" s="35"/>
      <c r="E123" s="35"/>
      <c r="F123" s="35"/>
    </row>
    <row r="124" spans="1:6" s="6" customFormat="1" hidden="1" outlineLevel="1">
      <c r="A124" s="30"/>
      <c r="B124" s="31" t="s">
        <v>246</v>
      </c>
      <c r="C124" s="30" t="s">
        <v>260</v>
      </c>
      <c r="D124" s="35"/>
      <c r="E124" s="35"/>
      <c r="F124" s="35"/>
    </row>
    <row r="125" spans="1:6" s="6" customFormat="1" hidden="1" outlineLevel="1">
      <c r="A125" s="30"/>
      <c r="B125" s="31" t="s">
        <v>247</v>
      </c>
      <c r="C125" s="30" t="s">
        <v>260</v>
      </c>
      <c r="D125" s="35"/>
      <c r="E125" s="35"/>
      <c r="F125" s="35"/>
    </row>
    <row r="126" spans="1:6" s="6" customFormat="1" hidden="1" outlineLevel="1">
      <c r="A126" s="30" t="s">
        <v>68</v>
      </c>
      <c r="B126" s="31" t="s">
        <v>262</v>
      </c>
      <c r="C126" s="30" t="s">
        <v>260</v>
      </c>
      <c r="D126" s="35"/>
      <c r="E126" s="35"/>
      <c r="F126" s="35"/>
    </row>
    <row r="127" spans="1:6" s="6" customFormat="1" hidden="1" outlineLevel="1">
      <c r="A127" s="30" t="s">
        <v>70</v>
      </c>
      <c r="B127" s="31" t="s">
        <v>263</v>
      </c>
      <c r="C127" s="30" t="s">
        <v>76</v>
      </c>
      <c r="D127" s="35"/>
      <c r="E127" s="35"/>
      <c r="F127" s="35"/>
    </row>
    <row r="128" spans="1:6" s="6" customFormat="1" ht="25.5" hidden="1" outlineLevel="1">
      <c r="A128" s="30" t="s">
        <v>73</v>
      </c>
      <c r="B128" s="31" t="s">
        <v>9</v>
      </c>
      <c r="C128" s="30"/>
      <c r="D128" s="35"/>
      <c r="E128" s="35"/>
      <c r="F128" s="35"/>
    </row>
    <row r="129" spans="1:6" s="6" customFormat="1" hidden="1" outlineLevel="1">
      <c r="A129" s="30" t="s">
        <v>264</v>
      </c>
      <c r="B129" s="31" t="s">
        <v>202</v>
      </c>
      <c r="C129" s="30" t="s">
        <v>203</v>
      </c>
      <c r="D129" s="35"/>
      <c r="E129" s="35"/>
      <c r="F129" s="35"/>
    </row>
    <row r="130" spans="1:6" s="6" customFormat="1" ht="25.5" hidden="1" outlineLevel="1">
      <c r="A130" s="30" t="s">
        <v>265</v>
      </c>
      <c r="B130" s="31" t="s">
        <v>205</v>
      </c>
      <c r="C130" s="57" t="s">
        <v>206</v>
      </c>
      <c r="D130" s="35"/>
      <c r="E130" s="35"/>
      <c r="F130" s="35"/>
    </row>
    <row r="131" spans="1:6" s="6" customFormat="1" ht="25.5" hidden="1" outlineLevel="1">
      <c r="A131" s="30" t="s">
        <v>266</v>
      </c>
      <c r="B131" s="31" t="s">
        <v>208</v>
      </c>
      <c r="C131" s="30"/>
      <c r="D131" s="35"/>
      <c r="E131" s="35"/>
      <c r="F131" s="35"/>
    </row>
    <row r="132" spans="1:6" s="6" customFormat="1" hidden="1" outlineLevel="1">
      <c r="A132" s="30" t="s">
        <v>75</v>
      </c>
      <c r="B132" s="31" t="s">
        <v>267</v>
      </c>
      <c r="C132" s="30" t="s">
        <v>76</v>
      </c>
      <c r="D132" s="35"/>
      <c r="E132" s="35"/>
      <c r="F132" s="35"/>
    </row>
    <row r="133" spans="1:6" s="6" customFormat="1" hidden="1" outlineLevel="1">
      <c r="A133" s="30" t="s">
        <v>80</v>
      </c>
      <c r="B133" s="31" t="s">
        <v>268</v>
      </c>
      <c r="C133" s="30" t="s">
        <v>76</v>
      </c>
      <c r="D133" s="35"/>
      <c r="E133" s="35"/>
      <c r="F133" s="35"/>
    </row>
    <row r="134" spans="1:6" s="6" customFormat="1" hidden="1" outlineLevel="1">
      <c r="A134" s="30" t="s">
        <v>90</v>
      </c>
      <c r="B134" s="31" t="s">
        <v>269</v>
      </c>
      <c r="C134" s="30" t="s">
        <v>76</v>
      </c>
      <c r="D134" s="35"/>
      <c r="E134" s="35"/>
      <c r="F134" s="35"/>
    </row>
    <row r="135" spans="1:6" s="6" customFormat="1" hidden="1" outlineLevel="1">
      <c r="A135" s="30" t="s">
        <v>91</v>
      </c>
      <c r="B135" s="31" t="s">
        <v>162</v>
      </c>
      <c r="C135" s="30" t="s">
        <v>76</v>
      </c>
      <c r="D135" s="35"/>
      <c r="E135" s="35"/>
      <c r="F135" s="35"/>
    </row>
    <row r="136" spans="1:6" s="6" customFormat="1" ht="25.5" hidden="1" outlineLevel="1">
      <c r="A136" s="30" t="s">
        <v>100</v>
      </c>
      <c r="B136" s="31" t="s">
        <v>270</v>
      </c>
      <c r="C136" s="30" t="s">
        <v>271</v>
      </c>
      <c r="D136" s="35"/>
      <c r="E136" s="35"/>
      <c r="F136" s="35"/>
    </row>
    <row r="137" spans="1:6" s="6" customFormat="1" ht="38.25" hidden="1" outlineLevel="1">
      <c r="A137" s="30" t="s">
        <v>105</v>
      </c>
      <c r="B137" s="31" t="s">
        <v>10</v>
      </c>
      <c r="C137" s="30"/>
      <c r="D137" s="35"/>
      <c r="E137" s="35"/>
      <c r="F137" s="35"/>
    </row>
    <row r="138" spans="1:6" s="6" customFormat="1" ht="26.25" customHeight="1" collapsed="1">
      <c r="A138" s="109" t="s">
        <v>272</v>
      </c>
      <c r="B138" s="110"/>
      <c r="C138" s="110"/>
      <c r="D138" s="110"/>
      <c r="E138" s="110"/>
      <c r="F138" s="111"/>
    </row>
    <row r="139" spans="1:6">
      <c r="A139" s="30" t="s">
        <v>64</v>
      </c>
      <c r="B139" s="31" t="s">
        <v>25</v>
      </c>
      <c r="C139" s="30" t="s">
        <v>27</v>
      </c>
      <c r="D139" s="23">
        <f>[21]Ф4!$J$11</f>
        <v>263</v>
      </c>
      <c r="E139" s="23">
        <f>'[22]0.1'!$I$11</f>
        <v>263</v>
      </c>
      <c r="F139" s="23">
        <f>'[22]0.1'!$L$11</f>
        <v>263</v>
      </c>
    </row>
    <row r="140" spans="1:6" ht="38.25">
      <c r="A140" s="30" t="s">
        <v>65</v>
      </c>
      <c r="B140" s="31" t="s">
        <v>26</v>
      </c>
      <c r="C140" s="30" t="s">
        <v>27</v>
      </c>
      <c r="D140" s="23">
        <f>[21]Ф4!$J$12-[21]Ф4!$J$14</f>
        <v>248.20836209985666</v>
      </c>
      <c r="E140" s="23">
        <f>'[22]0.1'!$I$12</f>
        <v>252.25950150071409</v>
      </c>
      <c r="F140" s="23">
        <f>'[22]0.1'!$L$12</f>
        <v>254.55571826179249</v>
      </c>
    </row>
    <row r="141" spans="1:6">
      <c r="A141" s="30" t="s">
        <v>66</v>
      </c>
      <c r="B141" s="31" t="s">
        <v>67</v>
      </c>
      <c r="C141" s="30" t="s">
        <v>128</v>
      </c>
      <c r="D141" s="23">
        <f>'[4]ЧТЭЦ-4 Б3'!$E$7</f>
        <v>1686.337</v>
      </c>
      <c r="E141" s="23">
        <f>'[22]0.1'!$I$13</f>
        <v>2110.0001999999999</v>
      </c>
      <c r="F141" s="23">
        <f>'[22]0.1'!$L$13</f>
        <v>1432.0939667864782</v>
      </c>
    </row>
    <row r="142" spans="1:6">
      <c r="A142" s="30" t="s">
        <v>68</v>
      </c>
      <c r="B142" s="31" t="s">
        <v>69</v>
      </c>
      <c r="C142" s="30" t="s">
        <v>128</v>
      </c>
      <c r="D142" s="23">
        <f>'[4]ЧТЭЦ-4 Б3'!$E$22</f>
        <v>1607.846</v>
      </c>
      <c r="E142" s="23">
        <f>'[22]0.1'!$I$15</f>
        <v>2016.0001999999999</v>
      </c>
      <c r="F142" s="23">
        <f>'[22]0.1'!$L$15</f>
        <v>1358.3772313687482</v>
      </c>
    </row>
    <row r="143" spans="1:6">
      <c r="A143" s="30" t="s">
        <v>70</v>
      </c>
      <c r="B143" s="31" t="s">
        <v>71</v>
      </c>
      <c r="C143" s="30" t="s">
        <v>72</v>
      </c>
      <c r="D143" s="23">
        <f>'[4]ЧТЭЦ-4 Б3'!$E$23</f>
        <v>303.113</v>
      </c>
      <c r="E143" s="23">
        <f>'[22]0.1'!$I$16</f>
        <v>454.54455933631868</v>
      </c>
      <c r="F143" s="23">
        <f>'[22]0.1'!$L$16</f>
        <v>414.87092932324578</v>
      </c>
    </row>
    <row r="144" spans="1:6">
      <c r="A144" s="30" t="s">
        <v>73</v>
      </c>
      <c r="B144" s="31" t="s">
        <v>74</v>
      </c>
      <c r="C144" s="30" t="s">
        <v>72</v>
      </c>
      <c r="D144" s="23">
        <f>'[4]ЧТЭЦ-4 Б3'!$E$29</f>
        <v>302.476</v>
      </c>
      <c r="E144" s="23">
        <f>'[22]0.1'!$I$17</f>
        <v>454.13639266965203</v>
      </c>
      <c r="F144" s="23">
        <f>'[22]0.1'!$L$17</f>
        <v>414.41459598991241</v>
      </c>
    </row>
    <row r="145" spans="1:8">
      <c r="A145" s="30" t="s">
        <v>75</v>
      </c>
      <c r="B145" s="31" t="s">
        <v>8</v>
      </c>
      <c r="C145" s="30" t="s">
        <v>76</v>
      </c>
      <c r="D145" s="34"/>
      <c r="E145" s="23">
        <f>'[22]0.1'!$I$43</f>
        <v>3133725.5865421491</v>
      </c>
      <c r="F145" s="23">
        <f>'[22]0.1'!$L$43</f>
        <v>2484999.1674088943</v>
      </c>
    </row>
    <row r="146" spans="1:8">
      <c r="A146" s="30"/>
      <c r="B146" s="31" t="s">
        <v>188</v>
      </c>
      <c r="C146" s="30"/>
      <c r="D146" s="34"/>
      <c r="E146" s="35"/>
      <c r="F146" s="35"/>
    </row>
    <row r="147" spans="1:8">
      <c r="A147" s="30" t="s">
        <v>77</v>
      </c>
      <c r="B147" s="32" t="s">
        <v>11</v>
      </c>
      <c r="C147" s="30" t="s">
        <v>76</v>
      </c>
      <c r="D147" s="34"/>
      <c r="E147" s="23">
        <f>'[22]0.1'!$G$43</f>
        <v>2667352.9674348636</v>
      </c>
      <c r="F147" s="23">
        <f>'[22]0.1'!$J$43</f>
        <v>1992732.9261798267</v>
      </c>
    </row>
    <row r="148" spans="1:8">
      <c r="A148" s="30" t="s">
        <v>78</v>
      </c>
      <c r="B148" s="32" t="s">
        <v>12</v>
      </c>
      <c r="C148" s="30" t="s">
        <v>76</v>
      </c>
      <c r="D148" s="34"/>
      <c r="E148" s="23">
        <f>'[22]0.1'!$H$43</f>
        <v>466372.6191072854</v>
      </c>
      <c r="F148" s="23">
        <f>'[22]0.1'!$K$43</f>
        <v>492266.24122906761</v>
      </c>
    </row>
    <row r="149" spans="1:8" ht="25.5">
      <c r="A149" s="30" t="s">
        <v>79</v>
      </c>
      <c r="B149" s="32" t="s">
        <v>13</v>
      </c>
      <c r="C149" s="30" t="s">
        <v>76</v>
      </c>
      <c r="D149" s="34"/>
      <c r="E149" s="35"/>
      <c r="F149" s="35"/>
    </row>
    <row r="150" spans="1:8">
      <c r="A150" s="30" t="s">
        <v>80</v>
      </c>
      <c r="B150" s="31" t="s">
        <v>81</v>
      </c>
      <c r="C150" s="30" t="s">
        <v>76</v>
      </c>
      <c r="D150" s="34"/>
      <c r="E150" s="23">
        <f>'[22]0.1'!$I$31</f>
        <v>3095569.3661348945</v>
      </c>
      <c r="F150" s="23">
        <f>'[22]0.1'!$L$31</f>
        <v>2426318.2375584319</v>
      </c>
      <c r="G150" s="41"/>
      <c r="H150" s="41"/>
    </row>
    <row r="151" spans="1:8">
      <c r="A151" s="30"/>
      <c r="B151" s="31" t="s">
        <v>188</v>
      </c>
      <c r="C151" s="30"/>
      <c r="D151" s="34"/>
      <c r="E151" s="35"/>
      <c r="F151" s="35"/>
    </row>
    <row r="152" spans="1:8">
      <c r="A152" s="30" t="s">
        <v>82</v>
      </c>
      <c r="B152" s="32" t="s">
        <v>83</v>
      </c>
      <c r="C152" s="30" t="s">
        <v>76</v>
      </c>
      <c r="D152" s="34"/>
      <c r="E152" s="23">
        <f>'[22]0.1'!$I$32</f>
        <v>2663195.8500304511</v>
      </c>
      <c r="F152" s="23">
        <f>'[22]0.1'!$L$32</f>
        <v>1989619.8162582575</v>
      </c>
      <c r="G152" s="41"/>
      <c r="H152" s="41"/>
    </row>
    <row r="153" spans="1:8" ht="25.5">
      <c r="A153" s="30"/>
      <c r="B153" s="32" t="s">
        <v>84</v>
      </c>
      <c r="C153" s="30" t="s">
        <v>28</v>
      </c>
      <c r="D153" s="23">
        <f>'[4]ЧТЭЦ-4 Б3'!$E$32</f>
        <v>224.98600499000887</v>
      </c>
      <c r="E153" s="23">
        <f>'[22]4'!$L$24</f>
        <v>221.4</v>
      </c>
      <c r="F153" s="23">
        <f>'[22]4'!$M$24</f>
        <v>221.40000000000003</v>
      </c>
      <c r="G153" s="41"/>
      <c r="H153" s="41"/>
    </row>
    <row r="154" spans="1:8">
      <c r="A154" s="30" t="s">
        <v>85</v>
      </c>
      <c r="B154" s="32" t="s">
        <v>86</v>
      </c>
      <c r="C154" s="30" t="s">
        <v>76</v>
      </c>
      <c r="D154" s="34"/>
      <c r="E154" s="23">
        <f>'[22]0.1'!$I$33</f>
        <v>432373.51610444346</v>
      </c>
      <c r="F154" s="23">
        <f>'[22]0.1'!$L$33</f>
        <v>436698.42130017444</v>
      </c>
    </row>
    <row r="155" spans="1:8">
      <c r="A155" s="30"/>
      <c r="B155" s="32" t="s">
        <v>87</v>
      </c>
      <c r="C155" s="30" t="s">
        <v>88</v>
      </c>
      <c r="D155" s="23">
        <f>'[4]ЧТЭЦ-4 Б3'!$E$36</f>
        <v>158.32379343677107</v>
      </c>
      <c r="E155" s="23">
        <f>'[22]4'!$L$28</f>
        <v>159.69999999999999</v>
      </c>
      <c r="F155" s="23">
        <f>'[22]4'!$M$28</f>
        <v>159.70000000000002</v>
      </c>
    </row>
    <row r="156" spans="1:8" ht="25.5">
      <c r="A156" s="30"/>
      <c r="B156" s="7" t="s">
        <v>89</v>
      </c>
      <c r="C156" s="30" t="s">
        <v>24</v>
      </c>
      <c r="D156" s="70" t="s">
        <v>308</v>
      </c>
      <c r="E156" s="88" t="s">
        <v>317</v>
      </c>
      <c r="F156" s="88" t="s">
        <v>317</v>
      </c>
    </row>
    <row r="157" spans="1:8">
      <c r="A157" s="30" t="s">
        <v>90</v>
      </c>
      <c r="B157" s="7" t="s">
        <v>14</v>
      </c>
      <c r="C157" s="30" t="s">
        <v>76</v>
      </c>
      <c r="D157" s="35"/>
      <c r="E157" s="35"/>
      <c r="F157" s="35"/>
    </row>
    <row r="158" spans="1:8" ht="25.5">
      <c r="A158" s="30" t="s">
        <v>91</v>
      </c>
      <c r="B158" s="7" t="s">
        <v>9</v>
      </c>
      <c r="C158" s="30" t="s">
        <v>24</v>
      </c>
      <c r="D158" s="35"/>
      <c r="E158" s="35"/>
      <c r="F158" s="35"/>
    </row>
    <row r="159" spans="1:8">
      <c r="A159" s="30" t="s">
        <v>92</v>
      </c>
      <c r="B159" s="32" t="s">
        <v>93</v>
      </c>
      <c r="C159" s="30" t="s">
        <v>94</v>
      </c>
      <c r="D159" s="35"/>
      <c r="E159" s="35"/>
      <c r="F159" s="35"/>
    </row>
    <row r="160" spans="1:8" ht="25.5">
      <c r="A160" s="33" t="s">
        <v>95</v>
      </c>
      <c r="B160" s="32" t="s">
        <v>96</v>
      </c>
      <c r="C160" s="47" t="s">
        <v>97</v>
      </c>
      <c r="D160" s="35"/>
      <c r="E160" s="35"/>
      <c r="F160" s="35"/>
    </row>
    <row r="161" spans="1:7" ht="25.5">
      <c r="A161" s="30" t="s">
        <v>98</v>
      </c>
      <c r="B161" s="32" t="s">
        <v>99</v>
      </c>
      <c r="C161" s="30" t="s">
        <v>24</v>
      </c>
      <c r="D161" s="35"/>
      <c r="E161" s="35"/>
      <c r="F161" s="35"/>
    </row>
    <row r="162" spans="1:7">
      <c r="A162" s="30" t="s">
        <v>100</v>
      </c>
      <c r="B162" s="7" t="s">
        <v>101</v>
      </c>
      <c r="C162" s="30" t="s">
        <v>76</v>
      </c>
      <c r="D162" s="35"/>
      <c r="E162" s="35"/>
      <c r="F162" s="35"/>
      <c r="G162" s="41"/>
    </row>
    <row r="163" spans="1:7">
      <c r="A163" s="30"/>
      <c r="B163" s="31" t="s">
        <v>188</v>
      </c>
      <c r="C163" s="30"/>
      <c r="D163" s="35"/>
      <c r="E163" s="35"/>
      <c r="F163" s="35"/>
    </row>
    <row r="164" spans="1:7">
      <c r="A164" s="30" t="s">
        <v>102</v>
      </c>
      <c r="B164" s="32" t="s">
        <v>15</v>
      </c>
      <c r="C164" s="30" t="s">
        <v>76</v>
      </c>
      <c r="D164" s="35"/>
      <c r="E164" s="35"/>
      <c r="F164" s="35"/>
    </row>
    <row r="165" spans="1:7">
      <c r="A165" s="30" t="s">
        <v>103</v>
      </c>
      <c r="B165" s="32" t="s">
        <v>16</v>
      </c>
      <c r="C165" s="30" t="s">
        <v>76</v>
      </c>
      <c r="D165" s="35"/>
      <c r="E165" s="35"/>
      <c r="F165" s="35"/>
    </row>
    <row r="166" spans="1:7" ht="25.5">
      <c r="A166" s="30" t="s">
        <v>104</v>
      </c>
      <c r="B166" s="32" t="s">
        <v>17</v>
      </c>
      <c r="C166" s="30" t="s">
        <v>76</v>
      </c>
      <c r="D166" s="35"/>
      <c r="E166" s="35"/>
      <c r="F166" s="35"/>
    </row>
    <row r="167" spans="1:7">
      <c r="A167" s="30" t="s">
        <v>145</v>
      </c>
      <c r="B167" s="32" t="s">
        <v>146</v>
      </c>
      <c r="C167" s="30" t="s">
        <v>76</v>
      </c>
      <c r="D167" s="35"/>
      <c r="E167" s="35"/>
      <c r="F167" s="35"/>
    </row>
    <row r="168" spans="1:7">
      <c r="A168" s="30" t="s">
        <v>105</v>
      </c>
      <c r="B168" s="7" t="s">
        <v>106</v>
      </c>
      <c r="C168" s="30" t="s">
        <v>76</v>
      </c>
      <c r="D168" s="35"/>
      <c r="E168" s="35"/>
      <c r="F168" s="35"/>
    </row>
    <row r="169" spans="1:7">
      <c r="A169" s="30"/>
      <c r="B169" s="31" t="s">
        <v>188</v>
      </c>
      <c r="C169" s="30"/>
      <c r="D169" s="35"/>
      <c r="E169" s="35"/>
      <c r="F169" s="35"/>
    </row>
    <row r="170" spans="1:7">
      <c r="A170" s="30" t="s">
        <v>107</v>
      </c>
      <c r="B170" s="32" t="s">
        <v>18</v>
      </c>
      <c r="C170" s="30" t="s">
        <v>76</v>
      </c>
      <c r="D170" s="35"/>
      <c r="E170" s="35"/>
      <c r="F170" s="35"/>
    </row>
    <row r="171" spans="1:7">
      <c r="A171" s="30" t="s">
        <v>108</v>
      </c>
      <c r="B171" s="32" t="s">
        <v>31</v>
      </c>
      <c r="C171" s="30" t="s">
        <v>76</v>
      </c>
      <c r="D171" s="35"/>
      <c r="E171" s="35"/>
      <c r="F171" s="35"/>
    </row>
    <row r="172" spans="1:7">
      <c r="A172" s="30" t="s">
        <v>109</v>
      </c>
      <c r="B172" s="7" t="s">
        <v>110</v>
      </c>
      <c r="C172" s="30" t="s">
        <v>76</v>
      </c>
      <c r="D172" s="35"/>
      <c r="E172" s="35"/>
      <c r="F172" s="35"/>
    </row>
    <row r="173" spans="1:7">
      <c r="A173" s="30"/>
      <c r="B173" s="31" t="s">
        <v>188</v>
      </c>
      <c r="C173" s="30"/>
      <c r="D173" s="35"/>
      <c r="E173" s="35"/>
      <c r="F173" s="35"/>
    </row>
    <row r="174" spans="1:7">
      <c r="A174" s="30" t="s">
        <v>111</v>
      </c>
      <c r="B174" s="32" t="s">
        <v>15</v>
      </c>
      <c r="C174" s="30" t="s">
        <v>76</v>
      </c>
      <c r="D174" s="35"/>
      <c r="E174" s="35"/>
      <c r="F174" s="35"/>
    </row>
    <row r="175" spans="1:7">
      <c r="A175" s="30" t="s">
        <v>112</v>
      </c>
      <c r="B175" s="32" t="s">
        <v>16</v>
      </c>
      <c r="C175" s="30" t="s">
        <v>76</v>
      </c>
      <c r="D175" s="35"/>
      <c r="E175" s="35"/>
      <c r="F175" s="35"/>
    </row>
    <row r="176" spans="1:7" ht="25.5">
      <c r="A176" s="30" t="s">
        <v>113</v>
      </c>
      <c r="B176" s="32" t="s">
        <v>17</v>
      </c>
      <c r="C176" s="30" t="s">
        <v>76</v>
      </c>
      <c r="D176" s="35"/>
      <c r="E176" s="35"/>
      <c r="F176" s="35"/>
    </row>
    <row r="177" spans="1:6" ht="25.5">
      <c r="A177" s="30" t="s">
        <v>114</v>
      </c>
      <c r="B177" s="7" t="s">
        <v>115</v>
      </c>
      <c r="C177" s="30" t="s">
        <v>76</v>
      </c>
      <c r="D177" s="35"/>
      <c r="E177" s="35"/>
      <c r="F177" s="35"/>
    </row>
    <row r="178" spans="1:6">
      <c r="A178" s="30"/>
      <c r="B178" s="31" t="s">
        <v>188</v>
      </c>
      <c r="C178" s="30"/>
      <c r="D178" s="35"/>
      <c r="E178" s="35"/>
      <c r="F178" s="35"/>
    </row>
    <row r="179" spans="1:6">
      <c r="A179" s="30" t="s">
        <v>116</v>
      </c>
      <c r="B179" s="32" t="s">
        <v>15</v>
      </c>
      <c r="C179" s="30" t="s">
        <v>76</v>
      </c>
      <c r="D179" s="35"/>
      <c r="E179" s="35"/>
      <c r="F179" s="35"/>
    </row>
    <row r="180" spans="1:6">
      <c r="A180" s="30" t="s">
        <v>117</v>
      </c>
      <c r="B180" s="32" t="s">
        <v>16</v>
      </c>
      <c r="C180" s="30" t="s">
        <v>76</v>
      </c>
      <c r="D180" s="35"/>
      <c r="E180" s="35"/>
      <c r="F180" s="35"/>
    </row>
    <row r="181" spans="1:6" ht="25.5">
      <c r="A181" s="30" t="s">
        <v>118</v>
      </c>
      <c r="B181" s="32" t="s">
        <v>17</v>
      </c>
      <c r="C181" s="30" t="s">
        <v>76</v>
      </c>
      <c r="D181" s="35"/>
      <c r="E181" s="35"/>
      <c r="F181" s="35"/>
    </row>
    <row r="182" spans="1:6">
      <c r="A182" s="30" t="s">
        <v>119</v>
      </c>
      <c r="B182" s="7" t="s">
        <v>162</v>
      </c>
      <c r="C182" s="30" t="s">
        <v>76</v>
      </c>
      <c r="D182" s="35"/>
      <c r="E182" s="35"/>
      <c r="F182" s="35"/>
    </row>
    <row r="183" spans="1:6" ht="25.5">
      <c r="A183" s="30" t="s">
        <v>120</v>
      </c>
      <c r="B183" s="7" t="s">
        <v>325</v>
      </c>
      <c r="C183" s="30" t="s">
        <v>121</v>
      </c>
      <c r="D183" s="35"/>
      <c r="E183" s="35"/>
      <c r="F183" s="35"/>
    </row>
    <row r="184" spans="1:6" ht="229.5" customHeight="1">
      <c r="A184" s="30" t="s">
        <v>122</v>
      </c>
      <c r="B184" s="7" t="s">
        <v>10</v>
      </c>
      <c r="C184" s="30" t="s">
        <v>24</v>
      </c>
      <c r="D184" s="116" t="s">
        <v>321</v>
      </c>
      <c r="E184" s="117"/>
      <c r="F184" s="118"/>
    </row>
    <row r="185" spans="1:6">
      <c r="B185" s="6"/>
    </row>
    <row r="186" spans="1:6">
      <c r="A186" s="113" t="s">
        <v>124</v>
      </c>
      <c r="B186" s="113"/>
      <c r="C186" s="113"/>
      <c r="D186" s="113"/>
      <c r="E186" s="113"/>
      <c r="F186" s="113"/>
    </row>
    <row r="187" spans="1:6">
      <c r="A187" s="58" t="s">
        <v>274</v>
      </c>
      <c r="C187" s="27"/>
    </row>
    <row r="188" spans="1:6">
      <c r="A188" s="58" t="s">
        <v>275</v>
      </c>
    </row>
    <row r="189" spans="1:6">
      <c r="A189" s="58" t="s">
        <v>276</v>
      </c>
    </row>
    <row r="191" spans="1:6">
      <c r="A191" s="56" t="s">
        <v>277</v>
      </c>
    </row>
    <row r="192" spans="1:6" ht="93" customHeight="1">
      <c r="A192" s="112" t="s">
        <v>301</v>
      </c>
      <c r="B192" s="112"/>
      <c r="C192" s="112"/>
      <c r="D192" s="112"/>
      <c r="E192" s="112"/>
      <c r="F192" s="112"/>
    </row>
    <row r="193" spans="1:6" ht="12.75" customHeight="1">
      <c r="A193" s="112" t="s">
        <v>278</v>
      </c>
      <c r="B193" s="112"/>
      <c r="C193" s="112"/>
      <c r="D193" s="112"/>
      <c r="E193" s="112"/>
      <c r="F193" s="112"/>
    </row>
    <row r="194" spans="1:6">
      <c r="A194" s="112"/>
      <c r="B194" s="112"/>
      <c r="C194" s="112"/>
      <c r="D194" s="112"/>
      <c r="E194" s="112"/>
      <c r="F194" s="112"/>
    </row>
    <row r="195" spans="1:6">
      <c r="A195" s="27"/>
    </row>
    <row r="196" spans="1:6">
      <c r="A196" s="27"/>
      <c r="B196" s="26"/>
      <c r="C196" s="27"/>
    </row>
    <row r="197" spans="1:6">
      <c r="A197" s="27"/>
    </row>
    <row r="198" spans="1:6">
      <c r="A198" s="27"/>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I47"/>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5.7109375" style="1" customWidth="1"/>
    <col min="2" max="2" width="44.140625" style="10" customWidth="1"/>
    <col min="3" max="3" width="14.28515625" style="22"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2"/>
      <c r="I1" s="21" t="s">
        <v>60</v>
      </c>
    </row>
    <row r="2" spans="1:9" ht="39.75" customHeight="1">
      <c r="F2" s="22"/>
      <c r="H2" s="121" t="s">
        <v>152</v>
      </c>
      <c r="I2" s="121"/>
    </row>
    <row r="3" spans="1:9">
      <c r="F3" s="22"/>
    </row>
    <row r="4" spans="1:9">
      <c r="A4" s="96" t="s">
        <v>32</v>
      </c>
      <c r="B4" s="122"/>
      <c r="C4" s="122"/>
      <c r="D4" s="122"/>
      <c r="E4" s="122"/>
      <c r="F4" s="122"/>
      <c r="G4" s="122"/>
      <c r="H4" s="122"/>
      <c r="I4" s="122"/>
    </row>
    <row r="5" spans="1:9">
      <c r="A5" s="96" t="str">
        <f>Титульный!$C$16</f>
        <v>Челябинская ТЭЦ-4 (БЛ 3) НВ</v>
      </c>
      <c r="B5" s="122"/>
      <c r="C5" s="122"/>
      <c r="D5" s="122"/>
      <c r="E5" s="122"/>
      <c r="F5" s="122"/>
      <c r="G5" s="122"/>
      <c r="H5" s="122"/>
      <c r="I5" s="122"/>
    </row>
    <row r="7" spans="1:9" s="1" customFormat="1" ht="32.25" customHeight="1">
      <c r="A7" s="123" t="s">
        <v>63</v>
      </c>
      <c r="B7" s="123" t="s">
        <v>6</v>
      </c>
      <c r="C7" s="123" t="s">
        <v>129</v>
      </c>
      <c r="D7" s="123" t="s">
        <v>144</v>
      </c>
      <c r="E7" s="123"/>
      <c r="F7" s="123" t="s">
        <v>126</v>
      </c>
      <c r="G7" s="123"/>
      <c r="H7" s="123" t="s">
        <v>127</v>
      </c>
      <c r="I7" s="123"/>
    </row>
    <row r="8" spans="1:9" s="1" customFormat="1">
      <c r="A8" s="123"/>
      <c r="B8" s="123"/>
      <c r="C8" s="123"/>
      <c r="D8" s="36">
        <f>Титульный!$B$5-2</f>
        <v>2024</v>
      </c>
      <c r="E8" s="37" t="s">
        <v>53</v>
      </c>
      <c r="F8" s="36">
        <f>Титульный!$B$5-1</f>
        <v>2025</v>
      </c>
      <c r="G8" s="37" t="s">
        <v>53</v>
      </c>
      <c r="H8" s="36">
        <f>Титульный!$B$5</f>
        <v>2026</v>
      </c>
      <c r="I8" s="37" t="s">
        <v>53</v>
      </c>
    </row>
    <row r="9" spans="1:9" s="1" customFormat="1">
      <c r="A9" s="123"/>
      <c r="B9" s="123"/>
      <c r="C9" s="123"/>
      <c r="D9" s="48" t="s">
        <v>216</v>
      </c>
      <c r="E9" s="48" t="s">
        <v>217</v>
      </c>
      <c r="F9" s="48" t="s">
        <v>216</v>
      </c>
      <c r="G9" s="48" t="s">
        <v>217</v>
      </c>
      <c r="H9" s="48" t="s">
        <v>216</v>
      </c>
      <c r="I9" s="48" t="s">
        <v>217</v>
      </c>
    </row>
    <row r="10" spans="1:9" s="1" customFormat="1">
      <c r="A10" s="60" t="s">
        <v>292</v>
      </c>
      <c r="B10" s="61"/>
      <c r="C10" s="61"/>
      <c r="D10" s="38"/>
      <c r="E10" s="38"/>
      <c r="F10" s="38"/>
      <c r="G10" s="38"/>
      <c r="H10" s="38"/>
      <c r="I10" s="38"/>
    </row>
    <row r="11" spans="1:9" s="1" customFormat="1" ht="25.5" hidden="1" outlineLevel="1">
      <c r="A11" s="57" t="s">
        <v>155</v>
      </c>
      <c r="B11" s="31" t="s">
        <v>279</v>
      </c>
      <c r="C11" s="30"/>
      <c r="D11" s="38"/>
      <c r="E11" s="38"/>
      <c r="F11" s="38"/>
      <c r="G11" s="38"/>
      <c r="H11" s="38"/>
      <c r="I11" s="38"/>
    </row>
    <row r="12" spans="1:9" s="1" customFormat="1" ht="140.25" hidden="1" outlineLevel="1">
      <c r="A12" s="57"/>
      <c r="B12" s="31" t="s">
        <v>280</v>
      </c>
      <c r="C12" s="57" t="s">
        <v>281</v>
      </c>
      <c r="D12" s="38"/>
      <c r="E12" s="38"/>
      <c r="F12" s="38"/>
      <c r="G12" s="38"/>
      <c r="H12" s="38"/>
      <c r="I12" s="38"/>
    </row>
    <row r="13" spans="1:9" s="1" customFormat="1" ht="153" hidden="1" outlineLevel="1">
      <c r="A13" s="57"/>
      <c r="B13" s="31" t="s">
        <v>282</v>
      </c>
      <c r="C13" s="30" t="s">
        <v>283</v>
      </c>
      <c r="D13" s="38"/>
      <c r="E13" s="38"/>
      <c r="F13" s="38"/>
      <c r="G13" s="38"/>
      <c r="H13" s="38"/>
      <c r="I13" s="38"/>
    </row>
    <row r="14" spans="1:9" s="1" customFormat="1" hidden="1" outlineLevel="1">
      <c r="A14" s="57" t="s">
        <v>157</v>
      </c>
      <c r="B14" s="31" t="s">
        <v>284</v>
      </c>
      <c r="C14" s="30"/>
      <c r="D14" s="38"/>
      <c r="E14" s="38"/>
      <c r="F14" s="38"/>
      <c r="G14" s="38"/>
      <c r="H14" s="38"/>
      <c r="I14" s="38"/>
    </row>
    <row r="15" spans="1:9" s="1" customFormat="1" hidden="1" outlineLevel="1">
      <c r="A15" s="57"/>
      <c r="B15" s="31" t="s">
        <v>285</v>
      </c>
      <c r="C15" s="30"/>
      <c r="D15" s="38"/>
      <c r="E15" s="38"/>
      <c r="F15" s="38"/>
      <c r="G15" s="38"/>
      <c r="H15" s="38"/>
      <c r="I15" s="38"/>
    </row>
    <row r="16" spans="1:9" s="1" customFormat="1" ht="25.5" hidden="1" outlineLevel="1">
      <c r="A16" s="57"/>
      <c r="B16" s="31" t="s">
        <v>286</v>
      </c>
      <c r="C16" s="57" t="s">
        <v>281</v>
      </c>
      <c r="D16" s="38"/>
      <c r="E16" s="38"/>
      <c r="F16" s="38"/>
      <c r="G16" s="38"/>
      <c r="H16" s="38"/>
      <c r="I16" s="38"/>
    </row>
    <row r="17" spans="1:9" s="1" customFormat="1" ht="25.5" hidden="1" outlineLevel="1">
      <c r="A17" s="57"/>
      <c r="B17" s="31" t="s">
        <v>287</v>
      </c>
      <c r="C17" s="30" t="s">
        <v>283</v>
      </c>
      <c r="D17" s="38"/>
      <c r="E17" s="38"/>
      <c r="F17" s="38"/>
      <c r="G17" s="38"/>
      <c r="H17" s="38"/>
      <c r="I17" s="38"/>
    </row>
    <row r="18" spans="1:9" s="1" customFormat="1" hidden="1" outlineLevel="1">
      <c r="A18" s="57"/>
      <c r="B18" s="31" t="s">
        <v>288</v>
      </c>
      <c r="C18" s="30" t="s">
        <v>283</v>
      </c>
      <c r="D18" s="38"/>
      <c r="E18" s="38"/>
      <c r="F18" s="38"/>
      <c r="G18" s="38"/>
      <c r="H18" s="38"/>
      <c r="I18" s="38"/>
    </row>
    <row r="19" spans="1:9" s="1" customFormat="1" collapsed="1">
      <c r="A19" s="59" t="s">
        <v>300</v>
      </c>
      <c r="B19" s="31"/>
      <c r="C19" s="30" t="s">
        <v>283</v>
      </c>
      <c r="D19" s="38"/>
      <c r="E19" s="38"/>
      <c r="F19" s="38"/>
      <c r="G19" s="38"/>
      <c r="H19" s="38"/>
      <c r="I19" s="38"/>
    </row>
    <row r="20" spans="1:9" s="1" customFormat="1">
      <c r="A20" s="59" t="s">
        <v>299</v>
      </c>
      <c r="B20" s="31"/>
      <c r="C20" s="30"/>
      <c r="D20" s="38"/>
      <c r="E20" s="38"/>
      <c r="F20" s="38"/>
      <c r="G20" s="38"/>
      <c r="H20" s="38"/>
      <c r="I20" s="38"/>
    </row>
    <row r="21" spans="1:9" s="1" customFormat="1" ht="25.5" hidden="1" outlineLevel="1">
      <c r="A21" s="57" t="s">
        <v>168</v>
      </c>
      <c r="B21" s="31" t="s">
        <v>289</v>
      </c>
      <c r="C21" s="30" t="s">
        <v>283</v>
      </c>
      <c r="D21" s="38"/>
      <c r="E21" s="38"/>
      <c r="F21" s="38"/>
      <c r="G21" s="38"/>
      <c r="H21" s="38"/>
      <c r="I21" s="38"/>
    </row>
    <row r="22" spans="1:9" s="1" customFormat="1" ht="51" hidden="1" outlineLevel="1">
      <c r="A22" s="57" t="s">
        <v>170</v>
      </c>
      <c r="B22" s="31" t="s">
        <v>290</v>
      </c>
      <c r="C22" s="30" t="s">
        <v>283</v>
      </c>
      <c r="D22" s="38"/>
      <c r="E22" s="38"/>
      <c r="F22" s="38"/>
      <c r="G22" s="38"/>
      <c r="H22" s="38"/>
      <c r="I22" s="38"/>
    </row>
    <row r="23" spans="1:9" s="1" customFormat="1" ht="25.5" hidden="1" outlineLevel="1">
      <c r="A23" s="57" t="s">
        <v>173</v>
      </c>
      <c r="B23" s="31" t="s">
        <v>291</v>
      </c>
      <c r="C23" s="30" t="s">
        <v>283</v>
      </c>
      <c r="D23" s="38"/>
      <c r="E23" s="38"/>
      <c r="F23" s="38"/>
      <c r="G23" s="38"/>
      <c r="H23" s="38"/>
      <c r="I23" s="38"/>
    </row>
    <row r="24" spans="1:9" s="1" customFormat="1" hidden="1" outlineLevel="1">
      <c r="A24" s="57"/>
      <c r="B24" s="31" t="s">
        <v>245</v>
      </c>
      <c r="C24" s="30" t="s">
        <v>283</v>
      </c>
      <c r="D24" s="38"/>
      <c r="E24" s="38"/>
      <c r="F24" s="38"/>
      <c r="G24" s="38"/>
      <c r="H24" s="38"/>
      <c r="I24" s="38"/>
    </row>
    <row r="25" spans="1:9" s="1" customFormat="1" hidden="1" outlineLevel="1">
      <c r="A25" s="57"/>
      <c r="B25" s="31" t="s">
        <v>246</v>
      </c>
      <c r="C25" s="30" t="s">
        <v>283</v>
      </c>
      <c r="D25" s="38"/>
      <c r="E25" s="38"/>
      <c r="F25" s="38"/>
      <c r="G25" s="38"/>
      <c r="H25" s="38"/>
      <c r="I25" s="38"/>
    </row>
    <row r="26" spans="1:9" s="1" customFormat="1" hidden="1" outlineLevel="1">
      <c r="A26" s="57"/>
      <c r="B26" s="31" t="s">
        <v>247</v>
      </c>
      <c r="C26" s="30" t="s">
        <v>283</v>
      </c>
      <c r="D26" s="38"/>
      <c r="E26" s="38"/>
      <c r="F26" s="38"/>
      <c r="G26" s="38"/>
      <c r="H26" s="38"/>
      <c r="I26" s="38"/>
    </row>
    <row r="27" spans="1:9" ht="12.75" customHeight="1" collapsed="1">
      <c r="A27" s="63" t="s">
        <v>293</v>
      </c>
      <c r="B27" s="62"/>
      <c r="C27" s="64"/>
      <c r="D27" s="38"/>
      <c r="E27" s="38"/>
      <c r="F27" s="38"/>
      <c r="G27" s="38"/>
      <c r="H27" s="38"/>
      <c r="I27" s="38"/>
    </row>
    <row r="28" spans="1:9" ht="25.5">
      <c r="A28" s="47" t="s">
        <v>130</v>
      </c>
      <c r="B28" s="31" t="s">
        <v>131</v>
      </c>
      <c r="C28" s="57" t="s">
        <v>296</v>
      </c>
      <c r="D28" s="23">
        <f>'[5]Утв. тарифы на ЭЭ и ЭМ'!$D$13</f>
        <v>985.55</v>
      </c>
      <c r="E28" s="23">
        <f>'[5]Утв. тарифы на ЭЭ и ЭМ'!$E$13</f>
        <v>1087.99</v>
      </c>
      <c r="F28" s="23">
        <f>'[6]Утв. тарифы на ЭЭ и ЭМ'!$D$13</f>
        <v>1087.99</v>
      </c>
      <c r="G28" s="23">
        <f>'[6]Утв. тарифы на ЭЭ и ЭМ'!$E$13</f>
        <v>1323.09</v>
      </c>
      <c r="H28" s="119">
        <f>'[22]0.1'!$L$20</f>
        <v>1466.9952353160982</v>
      </c>
      <c r="I28" s="120"/>
    </row>
    <row r="29" spans="1:9" ht="25.5">
      <c r="A29" s="47"/>
      <c r="B29" s="39" t="s">
        <v>326</v>
      </c>
      <c r="C29" s="57" t="s">
        <v>296</v>
      </c>
      <c r="D29" s="38"/>
      <c r="E29" s="38"/>
      <c r="F29" s="23">
        <f>'[22]2.2'!$G$170</f>
        <v>1086.2018523878255</v>
      </c>
      <c r="G29" s="23">
        <f>'[22]2.1'!$G$170</f>
        <v>1321.0295564605854</v>
      </c>
      <c r="H29" s="119">
        <f>'[22]2'!$G$170</f>
        <v>1464.7034493160986</v>
      </c>
      <c r="I29" s="120"/>
    </row>
    <row r="30" spans="1:9" ht="25.5">
      <c r="A30" s="47" t="s">
        <v>132</v>
      </c>
      <c r="B30" s="31" t="s">
        <v>133</v>
      </c>
      <c r="C30" s="57" t="s">
        <v>297</v>
      </c>
      <c r="D30" s="23">
        <f>'[5]Утв. тарифы на ЭЭ и ЭМ'!$F$13</f>
        <v>137771.67000000001</v>
      </c>
      <c r="E30" s="23">
        <f>'[5]Утв. тарифы на ЭЭ и ЭМ'!$G$13</f>
        <v>146589.06</v>
      </c>
      <c r="F30" s="23">
        <f>'[6]Утв. тарифы на ЭЭ и ЭМ'!$F$13</f>
        <v>146589.06</v>
      </c>
      <c r="G30" s="23">
        <f>'[6]Утв. тарифы на ЭЭ и ЭМ'!$G$13</f>
        <v>154065.1</v>
      </c>
      <c r="H30" s="119">
        <f>'[22]0.1'!$K$21</f>
        <v>161152.09294532743</v>
      </c>
      <c r="I30" s="120"/>
    </row>
    <row r="31" spans="1:9" ht="27.75" customHeight="1">
      <c r="A31" s="47" t="s">
        <v>134</v>
      </c>
      <c r="B31" s="31" t="s">
        <v>33</v>
      </c>
      <c r="C31" s="30" t="s">
        <v>294</v>
      </c>
      <c r="D31" s="38"/>
      <c r="E31" s="38"/>
      <c r="F31" s="38"/>
      <c r="G31" s="38"/>
      <c r="H31" s="38"/>
      <c r="I31" s="38"/>
    </row>
    <row r="32" spans="1:9" ht="26.25" customHeight="1">
      <c r="A32" s="47" t="s">
        <v>135</v>
      </c>
      <c r="B32" s="40" t="s">
        <v>34</v>
      </c>
      <c r="C32" s="30" t="s">
        <v>294</v>
      </c>
      <c r="D32" s="23">
        <f>'ЧТЭЦ-1 НМ_П5'!D32</f>
        <v>1001.73</v>
      </c>
      <c r="E32" s="23">
        <f>'ЧТЭЦ-1 НМ_П5'!E32</f>
        <v>1162.6400000000001</v>
      </c>
      <c r="F32" s="23">
        <f>'ЧТЭЦ-1 НМ_П5'!F32</f>
        <v>1162.6400000000001</v>
      </c>
      <c r="G32" s="23">
        <f>'ЧТЭЦ-1 НМ_П5'!G32</f>
        <v>1415.57</v>
      </c>
      <c r="H32" s="119">
        <f>'ЧТЭЦ-1 НМ_П5'!H32</f>
        <v>1515.3142333881635</v>
      </c>
      <c r="I32" s="120">
        <f>'ЧТЭЦ-1 НМ_П5'!I32</f>
        <v>0</v>
      </c>
    </row>
    <row r="33" spans="1:9" ht="12.75" customHeight="1">
      <c r="A33" s="47" t="s">
        <v>136</v>
      </c>
      <c r="B33" s="40" t="s">
        <v>35</v>
      </c>
      <c r="C33" s="30" t="s">
        <v>294</v>
      </c>
      <c r="D33" s="38"/>
      <c r="E33" s="38"/>
      <c r="F33" s="38"/>
      <c r="G33" s="38"/>
      <c r="H33" s="38"/>
      <c r="I33" s="38"/>
    </row>
    <row r="34" spans="1:9" ht="12.75" customHeight="1">
      <c r="A34" s="47"/>
      <c r="B34" s="32" t="s">
        <v>36</v>
      </c>
      <c r="C34" s="30" t="s">
        <v>294</v>
      </c>
      <c r="D34" s="38"/>
      <c r="E34" s="38"/>
      <c r="F34" s="38"/>
      <c r="G34" s="38"/>
      <c r="H34" s="38"/>
      <c r="I34" s="38"/>
    </row>
    <row r="35" spans="1:9" ht="12.75" customHeight="1">
      <c r="A35" s="47"/>
      <c r="B35" s="32" t="s">
        <v>37</v>
      </c>
      <c r="C35" s="30" t="s">
        <v>294</v>
      </c>
      <c r="D35" s="38"/>
      <c r="E35" s="38"/>
      <c r="F35" s="38"/>
      <c r="G35" s="38"/>
      <c r="H35" s="38"/>
      <c r="I35" s="38"/>
    </row>
    <row r="36" spans="1:9" ht="12.75" customHeight="1">
      <c r="A36" s="47"/>
      <c r="B36" s="32" t="s">
        <v>38</v>
      </c>
      <c r="C36" s="30" t="s">
        <v>294</v>
      </c>
      <c r="D36" s="38"/>
      <c r="E36" s="38"/>
      <c r="F36" s="38"/>
      <c r="G36" s="38"/>
      <c r="H36" s="38"/>
      <c r="I36" s="38"/>
    </row>
    <row r="37" spans="1:9" ht="12.75" customHeight="1">
      <c r="A37" s="47"/>
      <c r="B37" s="32" t="s">
        <v>39</v>
      </c>
      <c r="C37" s="30" t="s">
        <v>294</v>
      </c>
      <c r="D37" s="38"/>
      <c r="E37" s="38"/>
      <c r="F37" s="38"/>
      <c r="G37" s="38"/>
      <c r="H37" s="38"/>
      <c r="I37" s="38"/>
    </row>
    <row r="38" spans="1:9" ht="12.75" customHeight="1">
      <c r="A38" s="47" t="s">
        <v>137</v>
      </c>
      <c r="B38" s="40" t="s">
        <v>40</v>
      </c>
      <c r="C38" s="30" t="s">
        <v>294</v>
      </c>
      <c r="D38" s="38"/>
      <c r="E38" s="38"/>
      <c r="F38" s="38"/>
      <c r="G38" s="38"/>
      <c r="H38" s="38"/>
      <c r="I38" s="38"/>
    </row>
    <row r="39" spans="1:9" ht="12.75" customHeight="1">
      <c r="A39" s="47" t="s">
        <v>138</v>
      </c>
      <c r="B39" s="31" t="s">
        <v>41</v>
      </c>
      <c r="C39" s="30" t="s">
        <v>24</v>
      </c>
      <c r="D39" s="38"/>
      <c r="E39" s="38"/>
      <c r="F39" s="38"/>
      <c r="G39" s="38"/>
      <c r="H39" s="38"/>
      <c r="I39" s="38"/>
    </row>
    <row r="40" spans="1:9" ht="25.5" customHeight="1">
      <c r="A40" s="47" t="s">
        <v>139</v>
      </c>
      <c r="B40" s="32" t="s">
        <v>42</v>
      </c>
      <c r="C40" s="47" t="s">
        <v>295</v>
      </c>
      <c r="D40" s="38"/>
      <c r="E40" s="38"/>
      <c r="F40" s="38"/>
      <c r="G40" s="38"/>
      <c r="H40" s="38"/>
      <c r="I40" s="38"/>
    </row>
    <row r="41" spans="1:9" ht="12.75" customHeight="1">
      <c r="A41" s="47" t="s">
        <v>140</v>
      </c>
      <c r="B41" s="40" t="s">
        <v>43</v>
      </c>
      <c r="C41" s="30" t="s">
        <v>294</v>
      </c>
      <c r="D41" s="38"/>
      <c r="E41" s="38"/>
      <c r="F41" s="38"/>
      <c r="G41" s="38"/>
      <c r="H41" s="38"/>
      <c r="I41" s="38"/>
    </row>
    <row r="42" spans="1:9" ht="25.5">
      <c r="A42" s="47" t="s">
        <v>141</v>
      </c>
      <c r="B42" s="31" t="s">
        <v>44</v>
      </c>
      <c r="C42" s="57" t="s">
        <v>298</v>
      </c>
      <c r="D42" s="38"/>
      <c r="E42" s="38"/>
      <c r="F42" s="38"/>
      <c r="G42" s="38"/>
      <c r="H42" s="38"/>
      <c r="I42" s="38"/>
    </row>
    <row r="43" spans="1:9" ht="25.5">
      <c r="A43" s="47"/>
      <c r="B43" s="32" t="s">
        <v>45</v>
      </c>
      <c r="C43" s="57" t="s">
        <v>298</v>
      </c>
      <c r="D43" s="23">
        <f>'ЧТЭЦ-1 НМ_П5'!D43</f>
        <v>34.76</v>
      </c>
      <c r="E43" s="23">
        <f>'ЧТЭЦ-1 НМ_П5'!E43</f>
        <v>68.069999999999993</v>
      </c>
      <c r="F43" s="23">
        <f>'ЧТЭЦ-1 НМ_П5'!F43</f>
        <v>49.5</v>
      </c>
      <c r="G43" s="23">
        <f>'ЧТЭЦ-1 НМ_П5'!G43</f>
        <v>49.5</v>
      </c>
      <c r="H43" s="119">
        <f>'ЧТЭЦ-1 НМ_П5'!H43</f>
        <v>55.976601896918794</v>
      </c>
      <c r="I43" s="127"/>
    </row>
    <row r="44" spans="1:9" ht="25.5">
      <c r="A44" s="47"/>
      <c r="B44" s="32" t="s">
        <v>46</v>
      </c>
      <c r="C44" s="57" t="s">
        <v>298</v>
      </c>
      <c r="D44" s="38"/>
      <c r="E44" s="38"/>
      <c r="F44" s="38"/>
      <c r="G44" s="38"/>
      <c r="H44" s="38"/>
      <c r="I44" s="38"/>
    </row>
    <row r="45" spans="1:9">
      <c r="A45" s="6"/>
      <c r="B45" s="27"/>
      <c r="C45" s="26"/>
      <c r="D45" s="27"/>
      <c r="E45" s="27"/>
      <c r="F45" s="27"/>
      <c r="G45" s="27"/>
      <c r="H45" s="27"/>
      <c r="I45" s="27"/>
    </row>
    <row r="46" spans="1:9">
      <c r="A46" s="113" t="s">
        <v>142</v>
      </c>
      <c r="B46" s="113"/>
      <c r="C46" s="113"/>
      <c r="D46" s="113"/>
      <c r="E46" s="113"/>
      <c r="F46" s="113"/>
      <c r="G46" s="113"/>
      <c r="H46" s="113"/>
      <c r="I46" s="113"/>
    </row>
    <row r="47" spans="1:9">
      <c r="A47" s="113" t="s">
        <v>143</v>
      </c>
      <c r="B47" s="113"/>
      <c r="C47" s="113"/>
      <c r="D47" s="113"/>
      <c r="E47" s="113"/>
      <c r="F47" s="113"/>
      <c r="G47" s="113"/>
      <c r="H47" s="113"/>
      <c r="I47" s="113"/>
    </row>
  </sheetData>
  <mergeCells count="16">
    <mergeCell ref="A46:I46"/>
    <mergeCell ref="A47:I47"/>
    <mergeCell ref="H2:I2"/>
    <mergeCell ref="A4:I4"/>
    <mergeCell ref="A5:I5"/>
    <mergeCell ref="A7:A9"/>
    <mergeCell ref="B7:B9"/>
    <mergeCell ref="H32:I32"/>
    <mergeCell ref="H43:I43"/>
    <mergeCell ref="C7:C9"/>
    <mergeCell ref="D7:E7"/>
    <mergeCell ref="F7:G7"/>
    <mergeCell ref="H7:I7"/>
    <mergeCell ref="H30:I30"/>
    <mergeCell ref="H28:I28"/>
    <mergeCell ref="H29:I29"/>
  </mergeCells>
  <pageMargins left="0.70866141732283472" right="0.7086614173228347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D35"/>
  <sheetViews>
    <sheetView zoomScaleNormal="100" workbookViewId="0">
      <selection sqref="A1:C1"/>
    </sheetView>
  </sheetViews>
  <sheetFormatPr defaultRowHeight="12.75"/>
  <cols>
    <col min="1" max="1" width="4.7109375" style="10" customWidth="1"/>
    <col min="2" max="2" width="123.28515625" style="5" customWidth="1"/>
    <col min="3" max="3" width="58.5703125" style="10" customWidth="1"/>
    <col min="4" max="16384" width="9.140625" style="10"/>
  </cols>
  <sheetData>
    <row r="1" spans="1:4">
      <c r="A1" s="99" t="s">
        <v>147</v>
      </c>
      <c r="B1" s="99"/>
      <c r="C1" s="99"/>
    </row>
    <row r="2" spans="1:4" ht="46.5" customHeight="1">
      <c r="A2" s="100" t="str">
        <f>Титульный!A4</f>
        <v>поставляемую в ценовых зонах оптового рынка субъектами оптового рынка - производителями электрической энергии (мощности) по договорам, заключенным в соответствии с законодательством Российской Федерации с гарантирующими поставщиками (энергоснабжающими организациями, энергосбытовыми организациями, к числу покупателей электрической энергии (мощности) которых относятся население и (или) приравненные к нему категории потребителей), в целях обеспечения потребления электрической энергии населением и (или) приравненными к нему категориями потребителей, а также с определенными Правительством Российской Федерации субъектами оптового рынка - покупателями электрической энергии (мощности), функционирующими в отдельных частях ценовых зон оптового рынка, для которых Правительством Российской Федерации установлены особенности функционирования оптового и розничных рынков,</v>
      </c>
      <c r="B2" s="100"/>
      <c r="C2" s="100"/>
    </row>
    <row r="3" spans="1:4">
      <c r="A3" s="12" t="s">
        <v>52</v>
      </c>
      <c r="B3" s="11">
        <f>Титульный!B5</f>
        <v>2026</v>
      </c>
      <c r="C3" s="11" t="s">
        <v>53</v>
      </c>
    </row>
    <row r="4" spans="1:4" ht="13.5" thickBot="1">
      <c r="A4" s="11"/>
      <c r="B4" s="12"/>
      <c r="C4" s="11"/>
    </row>
    <row r="5" spans="1:4" s="77" customFormat="1" ht="23.25" thickBot="1">
      <c r="A5" s="14">
        <v>1</v>
      </c>
      <c r="B5" s="15" t="s">
        <v>302</v>
      </c>
      <c r="C5" s="55" t="s">
        <v>313</v>
      </c>
      <c r="D5" s="16"/>
    </row>
    <row r="6" spans="1:4" s="13" customFormat="1" ht="11.25">
      <c r="A6" s="104">
        <v>2</v>
      </c>
      <c r="B6" s="101" t="s">
        <v>303</v>
      </c>
      <c r="C6" s="50" t="s">
        <v>22</v>
      </c>
    </row>
    <row r="7" spans="1:4" s="13" customFormat="1" ht="11.25">
      <c r="A7" s="105"/>
      <c r="B7" s="102"/>
      <c r="C7" s="50" t="s">
        <v>312</v>
      </c>
    </row>
    <row r="8" spans="1:4" s="13" customFormat="1" ht="11.25">
      <c r="A8" s="105"/>
      <c r="B8" s="102"/>
      <c r="C8" s="50" t="s">
        <v>19</v>
      </c>
    </row>
    <row r="9" spans="1:4" s="13" customFormat="1" ht="11.25">
      <c r="A9" s="105"/>
      <c r="B9" s="102"/>
      <c r="C9" s="50" t="s">
        <v>23</v>
      </c>
    </row>
    <row r="10" spans="1:4" s="13" customFormat="1" ht="11.25">
      <c r="A10" s="105"/>
      <c r="B10" s="102"/>
      <c r="C10" s="49" t="s">
        <v>307</v>
      </c>
    </row>
    <row r="11" spans="1:4" s="13" customFormat="1" ht="11.25">
      <c r="A11" s="105"/>
      <c r="B11" s="102"/>
      <c r="C11" s="50" t="s">
        <v>323</v>
      </c>
    </row>
    <row r="12" spans="1:4" s="13" customFormat="1" ht="11.25">
      <c r="A12" s="105"/>
      <c r="B12" s="102"/>
      <c r="C12" s="50" t="s">
        <v>324</v>
      </c>
    </row>
    <row r="13" spans="1:4" s="13" customFormat="1" ht="11.25">
      <c r="A13" s="105"/>
      <c r="B13" s="102"/>
      <c r="C13" s="49" t="s">
        <v>150</v>
      </c>
    </row>
    <row r="14" spans="1:4" s="13" customFormat="1" ht="11.25">
      <c r="A14" s="105"/>
      <c r="B14" s="102"/>
      <c r="C14" s="50" t="s">
        <v>21</v>
      </c>
    </row>
    <row r="15" spans="1:4" s="13" customFormat="1" ht="11.25">
      <c r="A15" s="105"/>
      <c r="B15" s="102"/>
      <c r="C15" s="49" t="s">
        <v>306</v>
      </c>
    </row>
    <row r="16" spans="1:4" s="13" customFormat="1" ht="11.25">
      <c r="A16" s="105"/>
      <c r="B16" s="102"/>
      <c r="C16" s="50" t="s">
        <v>20</v>
      </c>
    </row>
    <row r="17" spans="1:3" s="13" customFormat="1" ht="11.25">
      <c r="A17" s="105"/>
      <c r="B17" s="102"/>
      <c r="C17" s="50" t="s">
        <v>305</v>
      </c>
    </row>
    <row r="18" spans="1:3" s="13" customFormat="1" ht="11.25">
      <c r="A18" s="105"/>
      <c r="B18" s="102"/>
      <c r="C18" s="50" t="s">
        <v>310</v>
      </c>
    </row>
    <row r="19" spans="1:3" s="13" customFormat="1" ht="12" thickBot="1">
      <c r="A19" s="106"/>
      <c r="B19" s="103"/>
      <c r="C19" s="51" t="s">
        <v>54</v>
      </c>
    </row>
    <row r="20" spans="1:3" s="13" customFormat="1" ht="11.25">
      <c r="A20" s="104">
        <v>3</v>
      </c>
      <c r="B20" s="101" t="s">
        <v>304</v>
      </c>
      <c r="C20" s="50" t="s">
        <v>22</v>
      </c>
    </row>
    <row r="21" spans="1:3" s="13" customFormat="1" ht="11.25">
      <c r="A21" s="105"/>
      <c r="B21" s="102"/>
      <c r="C21" s="50" t="s">
        <v>312</v>
      </c>
    </row>
    <row r="22" spans="1:3" s="13" customFormat="1" ht="11.25">
      <c r="A22" s="105"/>
      <c r="B22" s="102"/>
      <c r="C22" s="50" t="s">
        <v>19</v>
      </c>
    </row>
    <row r="23" spans="1:3" s="13" customFormat="1" ht="11.25">
      <c r="A23" s="105"/>
      <c r="B23" s="102"/>
      <c r="C23" s="50" t="s">
        <v>23</v>
      </c>
    </row>
    <row r="24" spans="1:3" s="13" customFormat="1" ht="11.25">
      <c r="A24" s="105"/>
      <c r="B24" s="102"/>
      <c r="C24" s="49" t="s">
        <v>307</v>
      </c>
    </row>
    <row r="25" spans="1:3" s="13" customFormat="1" ht="11.25">
      <c r="A25" s="105"/>
      <c r="B25" s="102"/>
      <c r="C25" s="49" t="s">
        <v>323</v>
      </c>
    </row>
    <row r="26" spans="1:3" s="13" customFormat="1" ht="11.25">
      <c r="A26" s="105"/>
      <c r="B26" s="102"/>
      <c r="C26" s="49" t="s">
        <v>324</v>
      </c>
    </row>
    <row r="27" spans="1:3" s="13" customFormat="1" ht="11.25">
      <c r="A27" s="105"/>
      <c r="B27" s="102"/>
      <c r="C27" s="49" t="s">
        <v>150</v>
      </c>
    </row>
    <row r="28" spans="1:3" s="13" customFormat="1" ht="11.25">
      <c r="A28" s="105"/>
      <c r="B28" s="102"/>
      <c r="C28" s="50" t="s">
        <v>21</v>
      </c>
    </row>
    <row r="29" spans="1:3" s="13" customFormat="1" ht="11.25">
      <c r="A29" s="105"/>
      <c r="B29" s="102"/>
      <c r="C29" s="49" t="s">
        <v>306</v>
      </c>
    </row>
    <row r="30" spans="1:3" s="13" customFormat="1" ht="11.25">
      <c r="A30" s="105"/>
      <c r="B30" s="102"/>
      <c r="C30" s="50" t="s">
        <v>20</v>
      </c>
    </row>
    <row r="31" spans="1:3" s="13" customFormat="1" ht="11.25">
      <c r="A31" s="105"/>
      <c r="B31" s="102"/>
      <c r="C31" s="50" t="s">
        <v>305</v>
      </c>
    </row>
    <row r="32" spans="1:3" s="13" customFormat="1" ht="11.25">
      <c r="A32" s="105"/>
      <c r="B32" s="102"/>
      <c r="C32" s="50" t="s">
        <v>310</v>
      </c>
    </row>
    <row r="33" spans="1:3" s="13" customFormat="1" ht="12" thickBot="1">
      <c r="A33" s="106"/>
      <c r="B33" s="103"/>
      <c r="C33" s="51" t="s">
        <v>54</v>
      </c>
    </row>
    <row r="35" spans="1:3">
      <c r="C35" s="20"/>
    </row>
  </sheetData>
  <mergeCells count="6">
    <mergeCell ref="A1:C1"/>
    <mergeCell ref="A2:C2"/>
    <mergeCell ref="B20:B33"/>
    <mergeCell ref="A20:A33"/>
    <mergeCell ref="B6:B19"/>
    <mergeCell ref="A6:A19"/>
  </mergeCells>
  <hyperlinks>
    <hyperlink ref="C6" location="'ЧТЭЦ-1 НМ_П4'!A1" display="Челябинская ТЭЦ-1 (ТГ-10, ТГ-11) НВ"/>
    <hyperlink ref="C8" location="'ЧТЭЦ-2_П4'!A1" display="Челябинская ТЭЦ-2"/>
    <hyperlink ref="C9" location="'ЧТЭЦ-3 ДМ_П4'!A1" display="Челябинская ТЭЦ-3 без ДПМ/НВ"/>
    <hyperlink ref="C10" location="'ЧТЭЦ-3 НМ_П4'!A1" display="Челябинская ТЭЦ-3 (БЛ 3) НВ"/>
    <hyperlink ref="C11" location="'ЧТЭЦ-4 Б1_П4'!Область_печати" display="Челябинская ТЭЦ-4 (БЛ 1) НВ"/>
    <hyperlink ref="C12" location="'ЧТЭЦ-4 Б2_П4'!Область_печати" display="Челябинская ТЭЦ-4 (БЛ 2) НВ"/>
    <hyperlink ref="C13" location="'ЧТЭЦ-4 Б3_П4'!Область_печати" display="Челябинская ТЭЦ-4 (БЛ 3) НВ"/>
    <hyperlink ref="C14" location="'ТТЭЦ-1 ДМ_П4'!A1" display="Тюменская ТЭЦ-1 без ДПМ/НВ"/>
    <hyperlink ref="C15" location="'ТТЭЦ-1 НМ_П4'!A1" display="Тюменская ТЭЦ-1 (БЛ 2) НВ"/>
    <hyperlink ref="C16" location="'ТТЭЦ-2_П4'!A1" display="Тюменская ТЭЦ-2"/>
    <hyperlink ref="C17" location="'НГРЭС Б1_П4'!A1" display="Няганская ГРЭС (БЛ 1) НВ"/>
    <hyperlink ref="C18" location="'НГРЭС Б2_П4'!A1" display="Няганская ГРЭС (БЛ 2) ДПМ"/>
    <hyperlink ref="C19" location="'НГРЭС Б3_П4'!A1" display="Няганская ГРЭС (БЛ 3) ДПМ"/>
    <hyperlink ref="C20" location="'ЧТЭЦ-1 НМ_П5'!A1" display="Челябинская ТЭЦ-1 (ТГ-10, ТГ-11) НВ"/>
    <hyperlink ref="C22" location="'ЧТЭЦ-2_П5'!A1" display="Челябинская ТЭЦ-2"/>
    <hyperlink ref="C23" location="'ЧТЭЦ-3 ДМ_П5'!A1" display="Челябинская ТЭЦ-3 без ДПМ/НВ"/>
    <hyperlink ref="C24" location="'ЧТЭЦ-3 НМ_П5'!A1" display="Челябинская ТЭЦ-3 (БЛ 3) НВ"/>
    <hyperlink ref="C25" location="'ЧТЭЦ-4 Б1_П5'!Область_печати" display="Челябинская ТЭЦ-4 (БЛ 1) НВ"/>
    <hyperlink ref="C26" location="'ЧТЭЦ-4 Б2_П5'!Область_печати" display="Челябинская ТЭЦ-4 (БЛ 2) НВ"/>
    <hyperlink ref="C27" location="'ЧТЭЦ-4 Б3_П5'!Область_печати" display="Челябинская ТЭЦ-4 (БЛ 3) НВ"/>
    <hyperlink ref="C28" location="'ТТЭЦ-1 ДМ_П5'!A1" display="Тюменская ТЭЦ-1 без ДПМ/НВ"/>
    <hyperlink ref="C29" location="'ТТЭЦ-1 НМ_П5'!A1" display="Тюменская ТЭЦ-1 (БЛ 2) НВ"/>
    <hyperlink ref="C30" location="'ТТЭЦ-2_П5'!A1" display="Тюменская ТЭЦ-2"/>
    <hyperlink ref="C31" location="'НГРЭС Б1_П5'!A1" display="Няганская ГРЭС (БЛ 1) НВ"/>
    <hyperlink ref="C32" location="'НГРЭС Б2_П5'!A1" display="Няганская ГРЭС (БЛ 2) ДПМ"/>
    <hyperlink ref="C33" location="'НГРЭС Б3_П5'!A1" display="Няганская ГРЭС (БЛ 3) ДПМ"/>
    <hyperlink ref="C5" location="'Информация об организации'!A1" display="Публичное акционерное общество &quot;Форвард Энерго&quot;"/>
    <hyperlink ref="C7" location="'ЧТЭЦ-1 ТГ-12_П4'!A1" display="Челябинская ТЭЦ-1 (ТГ-12) НВ"/>
    <hyperlink ref="C21" location="'ЧТЭЦ-1 ТГ-12_П5'!A1" display="Челябинская ТЭЦ-1 (ТГ-12) НВ"/>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8"/>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26" customWidth="1"/>
    <col min="2" max="2" width="56.42578125" style="27" customWidth="1"/>
    <col min="3" max="3" width="12.7109375" style="26" customWidth="1"/>
    <col min="4" max="6" width="23.5703125" style="27" customWidth="1"/>
    <col min="7" max="8" width="11.7109375" style="27" bestFit="1" customWidth="1"/>
    <col min="9" max="251" width="9.140625" style="27"/>
    <col min="252" max="252" width="6.7109375" style="27" customWidth="1"/>
    <col min="253" max="257" width="9.140625" style="27"/>
    <col min="258" max="258" width="12.42578125" style="27" bestFit="1" customWidth="1"/>
    <col min="259" max="261" width="20.7109375" style="27" customWidth="1"/>
    <col min="262" max="262" width="9.85546875" style="27" customWidth="1"/>
    <col min="263" max="507" width="9.140625" style="27"/>
    <col min="508" max="508" width="6.7109375" style="27" customWidth="1"/>
    <col min="509" max="513" width="9.140625" style="27"/>
    <col min="514" max="514" width="12.42578125" style="27" bestFit="1" customWidth="1"/>
    <col min="515" max="517" width="20.7109375" style="27" customWidth="1"/>
    <col min="518" max="518" width="9.85546875" style="27" customWidth="1"/>
    <col min="519" max="763" width="9.140625" style="27"/>
    <col min="764" max="764" width="6.7109375" style="27" customWidth="1"/>
    <col min="765" max="769" width="9.140625" style="27"/>
    <col min="770" max="770" width="12.42578125" style="27" bestFit="1" customWidth="1"/>
    <col min="771" max="773" width="20.7109375" style="27" customWidth="1"/>
    <col min="774" max="774" width="9.85546875" style="27" customWidth="1"/>
    <col min="775" max="1019" width="9.140625" style="27"/>
    <col min="1020" max="1020" width="6.7109375" style="27" customWidth="1"/>
    <col min="1021" max="1025" width="9.140625" style="27"/>
    <col min="1026" max="1026" width="12.42578125" style="27" bestFit="1" customWidth="1"/>
    <col min="1027" max="1029" width="20.7109375" style="27" customWidth="1"/>
    <col min="1030" max="1030" width="9.85546875" style="27" customWidth="1"/>
    <col min="1031" max="1275" width="9.140625" style="27"/>
    <col min="1276" max="1276" width="6.7109375" style="27" customWidth="1"/>
    <col min="1277" max="1281" width="9.140625" style="27"/>
    <col min="1282" max="1282" width="12.42578125" style="27" bestFit="1" customWidth="1"/>
    <col min="1283" max="1285" width="20.7109375" style="27" customWidth="1"/>
    <col min="1286" max="1286" width="9.85546875" style="27" customWidth="1"/>
    <col min="1287" max="1531" width="9.140625" style="27"/>
    <col min="1532" max="1532" width="6.7109375" style="27" customWidth="1"/>
    <col min="1533" max="1537" width="9.140625" style="27"/>
    <col min="1538" max="1538" width="12.42578125" style="27" bestFit="1" customWidth="1"/>
    <col min="1539" max="1541" width="20.7109375" style="27" customWidth="1"/>
    <col min="1542" max="1542" width="9.85546875" style="27" customWidth="1"/>
    <col min="1543" max="1787" width="9.140625" style="27"/>
    <col min="1788" max="1788" width="6.7109375" style="27" customWidth="1"/>
    <col min="1789" max="1793" width="9.140625" style="27"/>
    <col min="1794" max="1794" width="12.42578125" style="27" bestFit="1" customWidth="1"/>
    <col min="1795" max="1797" width="20.7109375" style="27" customWidth="1"/>
    <col min="1798" max="1798" width="9.85546875" style="27" customWidth="1"/>
    <col min="1799" max="2043" width="9.140625" style="27"/>
    <col min="2044" max="2044" width="6.7109375" style="27" customWidth="1"/>
    <col min="2045" max="2049" width="9.140625" style="27"/>
    <col min="2050" max="2050" width="12.42578125" style="27" bestFit="1" customWidth="1"/>
    <col min="2051" max="2053" width="20.7109375" style="27" customWidth="1"/>
    <col min="2054" max="2054" width="9.85546875" style="27" customWidth="1"/>
    <col min="2055" max="2299" width="9.140625" style="27"/>
    <col min="2300" max="2300" width="6.7109375" style="27" customWidth="1"/>
    <col min="2301" max="2305" width="9.140625" style="27"/>
    <col min="2306" max="2306" width="12.42578125" style="27" bestFit="1" customWidth="1"/>
    <col min="2307" max="2309" width="20.7109375" style="27" customWidth="1"/>
    <col min="2310" max="2310" width="9.85546875" style="27" customWidth="1"/>
    <col min="2311" max="2555" width="9.140625" style="27"/>
    <col min="2556" max="2556" width="6.7109375" style="27" customWidth="1"/>
    <col min="2557" max="2561" width="9.140625" style="27"/>
    <col min="2562" max="2562" width="12.42578125" style="27" bestFit="1" customWidth="1"/>
    <col min="2563" max="2565" width="20.7109375" style="27" customWidth="1"/>
    <col min="2566" max="2566" width="9.85546875" style="27" customWidth="1"/>
    <col min="2567" max="2811" width="9.140625" style="27"/>
    <col min="2812" max="2812" width="6.7109375" style="27" customWidth="1"/>
    <col min="2813" max="2817" width="9.140625" style="27"/>
    <col min="2818" max="2818" width="12.42578125" style="27" bestFit="1" customWidth="1"/>
    <col min="2819" max="2821" width="20.7109375" style="27" customWidth="1"/>
    <col min="2822" max="2822" width="9.85546875" style="27" customWidth="1"/>
    <col min="2823" max="3067" width="9.140625" style="27"/>
    <col min="3068" max="3068" width="6.7109375" style="27" customWidth="1"/>
    <col min="3069" max="3073" width="9.140625" style="27"/>
    <col min="3074" max="3074" width="12.42578125" style="27" bestFit="1" customWidth="1"/>
    <col min="3075" max="3077" width="20.7109375" style="27" customWidth="1"/>
    <col min="3078" max="3078" width="9.85546875" style="27" customWidth="1"/>
    <col min="3079" max="3323" width="9.140625" style="27"/>
    <col min="3324" max="3324" width="6.7109375" style="27" customWidth="1"/>
    <col min="3325" max="3329" width="9.140625" style="27"/>
    <col min="3330" max="3330" width="12.42578125" style="27" bestFit="1" customWidth="1"/>
    <col min="3331" max="3333" width="20.7109375" style="27" customWidth="1"/>
    <col min="3334" max="3334" width="9.85546875" style="27" customWidth="1"/>
    <col min="3335" max="3579" width="9.140625" style="27"/>
    <col min="3580" max="3580" width="6.7109375" style="27" customWidth="1"/>
    <col min="3581" max="3585" width="9.140625" style="27"/>
    <col min="3586" max="3586" width="12.42578125" style="27" bestFit="1" customWidth="1"/>
    <col min="3587" max="3589" width="20.7109375" style="27" customWidth="1"/>
    <col min="3590" max="3590" width="9.85546875" style="27" customWidth="1"/>
    <col min="3591" max="3835" width="9.140625" style="27"/>
    <col min="3836" max="3836" width="6.7109375" style="27" customWidth="1"/>
    <col min="3837" max="3841" width="9.140625" style="27"/>
    <col min="3842" max="3842" width="12.42578125" style="27" bestFit="1" customWidth="1"/>
    <col min="3843" max="3845" width="20.7109375" style="27" customWidth="1"/>
    <col min="3846" max="3846" width="9.85546875" style="27" customWidth="1"/>
    <col min="3847" max="4091" width="9.140625" style="27"/>
    <col min="4092" max="4092" width="6.7109375" style="27" customWidth="1"/>
    <col min="4093" max="4097" width="9.140625" style="27"/>
    <col min="4098" max="4098" width="12.42578125" style="27" bestFit="1" customWidth="1"/>
    <col min="4099" max="4101" width="20.7109375" style="27" customWidth="1"/>
    <col min="4102" max="4102" width="9.85546875" style="27" customWidth="1"/>
    <col min="4103" max="4347" width="9.140625" style="27"/>
    <col min="4348" max="4348" width="6.7109375" style="27" customWidth="1"/>
    <col min="4349" max="4353" width="9.140625" style="27"/>
    <col min="4354" max="4354" width="12.42578125" style="27" bestFit="1" customWidth="1"/>
    <col min="4355" max="4357" width="20.7109375" style="27" customWidth="1"/>
    <col min="4358" max="4358" width="9.85546875" style="27" customWidth="1"/>
    <col min="4359" max="4603" width="9.140625" style="27"/>
    <col min="4604" max="4604" width="6.7109375" style="27" customWidth="1"/>
    <col min="4605" max="4609" width="9.140625" style="27"/>
    <col min="4610" max="4610" width="12.42578125" style="27" bestFit="1" customWidth="1"/>
    <col min="4611" max="4613" width="20.7109375" style="27" customWidth="1"/>
    <col min="4614" max="4614" width="9.85546875" style="27" customWidth="1"/>
    <col min="4615" max="4859" width="9.140625" style="27"/>
    <col min="4860" max="4860" width="6.7109375" style="27" customWidth="1"/>
    <col min="4861" max="4865" width="9.140625" style="27"/>
    <col min="4866" max="4866" width="12.42578125" style="27" bestFit="1" customWidth="1"/>
    <col min="4867" max="4869" width="20.7109375" style="27" customWidth="1"/>
    <col min="4870" max="4870" width="9.85546875" style="27" customWidth="1"/>
    <col min="4871" max="5115" width="9.140625" style="27"/>
    <col min="5116" max="5116" width="6.7109375" style="27" customWidth="1"/>
    <col min="5117" max="5121" width="9.140625" style="27"/>
    <col min="5122" max="5122" width="12.42578125" style="27" bestFit="1" customWidth="1"/>
    <col min="5123" max="5125" width="20.7109375" style="27" customWidth="1"/>
    <col min="5126" max="5126" width="9.85546875" style="27" customWidth="1"/>
    <col min="5127" max="5371" width="9.140625" style="27"/>
    <col min="5372" max="5372" width="6.7109375" style="27" customWidth="1"/>
    <col min="5373" max="5377" width="9.140625" style="27"/>
    <col min="5378" max="5378" width="12.42578125" style="27" bestFit="1" customWidth="1"/>
    <col min="5379" max="5381" width="20.7109375" style="27" customWidth="1"/>
    <col min="5382" max="5382" width="9.85546875" style="27" customWidth="1"/>
    <col min="5383" max="5627" width="9.140625" style="27"/>
    <col min="5628" max="5628" width="6.7109375" style="27" customWidth="1"/>
    <col min="5629" max="5633" width="9.140625" style="27"/>
    <col min="5634" max="5634" width="12.42578125" style="27" bestFit="1" customWidth="1"/>
    <col min="5635" max="5637" width="20.7109375" style="27" customWidth="1"/>
    <col min="5638" max="5638" width="9.85546875" style="27" customWidth="1"/>
    <col min="5639" max="5883" width="9.140625" style="27"/>
    <col min="5884" max="5884" width="6.7109375" style="27" customWidth="1"/>
    <col min="5885" max="5889" width="9.140625" style="27"/>
    <col min="5890" max="5890" width="12.42578125" style="27" bestFit="1" customWidth="1"/>
    <col min="5891" max="5893" width="20.7109375" style="27" customWidth="1"/>
    <col min="5894" max="5894" width="9.85546875" style="27" customWidth="1"/>
    <col min="5895" max="6139" width="9.140625" style="27"/>
    <col min="6140" max="6140" width="6.7109375" style="27" customWidth="1"/>
    <col min="6141" max="6145" width="9.140625" style="27"/>
    <col min="6146" max="6146" width="12.42578125" style="27" bestFit="1" customWidth="1"/>
    <col min="6147" max="6149" width="20.7109375" style="27" customWidth="1"/>
    <col min="6150" max="6150" width="9.85546875" style="27" customWidth="1"/>
    <col min="6151" max="6395" width="9.140625" style="27"/>
    <col min="6396" max="6396" width="6.7109375" style="27" customWidth="1"/>
    <col min="6397" max="6401" width="9.140625" style="27"/>
    <col min="6402" max="6402" width="12.42578125" style="27" bestFit="1" customWidth="1"/>
    <col min="6403" max="6405" width="20.7109375" style="27" customWidth="1"/>
    <col min="6406" max="6406" width="9.85546875" style="27" customWidth="1"/>
    <col min="6407" max="6651" width="9.140625" style="27"/>
    <col min="6652" max="6652" width="6.7109375" style="27" customWidth="1"/>
    <col min="6653" max="6657" width="9.140625" style="27"/>
    <col min="6658" max="6658" width="12.42578125" style="27" bestFit="1" customWidth="1"/>
    <col min="6659" max="6661" width="20.7109375" style="27" customWidth="1"/>
    <col min="6662" max="6662" width="9.85546875" style="27" customWidth="1"/>
    <col min="6663" max="6907" width="9.140625" style="27"/>
    <col min="6908" max="6908" width="6.7109375" style="27" customWidth="1"/>
    <col min="6909" max="6913" width="9.140625" style="27"/>
    <col min="6914" max="6914" width="12.42578125" style="27" bestFit="1" customWidth="1"/>
    <col min="6915" max="6917" width="20.7109375" style="27" customWidth="1"/>
    <col min="6918" max="6918" width="9.85546875" style="27" customWidth="1"/>
    <col min="6919" max="7163" width="9.140625" style="27"/>
    <col min="7164" max="7164" width="6.7109375" style="27" customWidth="1"/>
    <col min="7165" max="7169" width="9.140625" style="27"/>
    <col min="7170" max="7170" width="12.42578125" style="27" bestFit="1" customWidth="1"/>
    <col min="7171" max="7173" width="20.7109375" style="27" customWidth="1"/>
    <col min="7174" max="7174" width="9.85546875" style="27" customWidth="1"/>
    <col min="7175" max="7419" width="9.140625" style="27"/>
    <col min="7420" max="7420" width="6.7109375" style="27" customWidth="1"/>
    <col min="7421" max="7425" width="9.140625" style="27"/>
    <col min="7426" max="7426" width="12.42578125" style="27" bestFit="1" customWidth="1"/>
    <col min="7427" max="7429" width="20.7109375" style="27" customWidth="1"/>
    <col min="7430" max="7430" width="9.85546875" style="27" customWidth="1"/>
    <col min="7431" max="7675" width="9.140625" style="27"/>
    <col min="7676" max="7676" width="6.7109375" style="27" customWidth="1"/>
    <col min="7677" max="7681" width="9.140625" style="27"/>
    <col min="7682" max="7682" width="12.42578125" style="27" bestFit="1" customWidth="1"/>
    <col min="7683" max="7685" width="20.7109375" style="27" customWidth="1"/>
    <col min="7686" max="7686" width="9.85546875" style="27" customWidth="1"/>
    <col min="7687" max="7931" width="9.140625" style="27"/>
    <col min="7932" max="7932" width="6.7109375" style="27" customWidth="1"/>
    <col min="7933" max="7937" width="9.140625" style="27"/>
    <col min="7938" max="7938" width="12.42578125" style="27" bestFit="1" customWidth="1"/>
    <col min="7939" max="7941" width="20.7109375" style="27" customWidth="1"/>
    <col min="7942" max="7942" width="9.85546875" style="27" customWidth="1"/>
    <col min="7943" max="8187" width="9.140625" style="27"/>
    <col min="8188" max="8188" width="6.7109375" style="27" customWidth="1"/>
    <col min="8189" max="8193" width="9.140625" style="27"/>
    <col min="8194" max="8194" width="12.42578125" style="27" bestFit="1" customWidth="1"/>
    <col min="8195" max="8197" width="20.7109375" style="27" customWidth="1"/>
    <col min="8198" max="8198" width="9.85546875" style="27" customWidth="1"/>
    <col min="8199" max="8443" width="9.140625" style="27"/>
    <col min="8444" max="8444" width="6.7109375" style="27" customWidth="1"/>
    <col min="8445" max="8449" width="9.140625" style="27"/>
    <col min="8450" max="8450" width="12.42578125" style="27" bestFit="1" customWidth="1"/>
    <col min="8451" max="8453" width="20.7109375" style="27" customWidth="1"/>
    <col min="8454" max="8454" width="9.85546875" style="27" customWidth="1"/>
    <col min="8455" max="8699" width="9.140625" style="27"/>
    <col min="8700" max="8700" width="6.7109375" style="27" customWidth="1"/>
    <col min="8701" max="8705" width="9.140625" style="27"/>
    <col min="8706" max="8706" width="12.42578125" style="27" bestFit="1" customWidth="1"/>
    <col min="8707" max="8709" width="20.7109375" style="27" customWidth="1"/>
    <col min="8710" max="8710" width="9.85546875" style="27" customWidth="1"/>
    <col min="8711" max="8955" width="9.140625" style="27"/>
    <col min="8956" max="8956" width="6.7109375" style="27" customWidth="1"/>
    <col min="8957" max="8961" width="9.140625" style="27"/>
    <col min="8962" max="8962" width="12.42578125" style="27" bestFit="1" customWidth="1"/>
    <col min="8963" max="8965" width="20.7109375" style="27" customWidth="1"/>
    <col min="8966" max="8966" width="9.85546875" style="27" customWidth="1"/>
    <col min="8967" max="9211" width="9.140625" style="27"/>
    <col min="9212" max="9212" width="6.7109375" style="27" customWidth="1"/>
    <col min="9213" max="9217" width="9.140625" style="27"/>
    <col min="9218" max="9218" width="12.42578125" style="27" bestFit="1" customWidth="1"/>
    <col min="9219" max="9221" width="20.7109375" style="27" customWidth="1"/>
    <col min="9222" max="9222" width="9.85546875" style="27" customWidth="1"/>
    <col min="9223" max="9467" width="9.140625" style="27"/>
    <col min="9468" max="9468" width="6.7109375" style="27" customWidth="1"/>
    <col min="9469" max="9473" width="9.140625" style="27"/>
    <col min="9474" max="9474" width="12.42578125" style="27" bestFit="1" customWidth="1"/>
    <col min="9475" max="9477" width="20.7109375" style="27" customWidth="1"/>
    <col min="9478" max="9478" width="9.85546875" style="27" customWidth="1"/>
    <col min="9479" max="9723" width="9.140625" style="27"/>
    <col min="9724" max="9724" width="6.7109375" style="27" customWidth="1"/>
    <col min="9725" max="9729" width="9.140625" style="27"/>
    <col min="9730" max="9730" width="12.42578125" style="27" bestFit="1" customWidth="1"/>
    <col min="9731" max="9733" width="20.7109375" style="27" customWidth="1"/>
    <col min="9734" max="9734" width="9.85546875" style="27" customWidth="1"/>
    <col min="9735" max="9979" width="9.140625" style="27"/>
    <col min="9980" max="9980" width="6.7109375" style="27" customWidth="1"/>
    <col min="9981" max="9985" width="9.140625" style="27"/>
    <col min="9986" max="9986" width="12.42578125" style="27" bestFit="1" customWidth="1"/>
    <col min="9987" max="9989" width="20.7109375" style="27" customWidth="1"/>
    <col min="9990" max="9990" width="9.85546875" style="27" customWidth="1"/>
    <col min="9991" max="10235" width="9.140625" style="27"/>
    <col min="10236" max="10236" width="6.7109375" style="27" customWidth="1"/>
    <col min="10237" max="10241" width="9.140625" style="27"/>
    <col min="10242" max="10242" width="12.42578125" style="27" bestFit="1" customWidth="1"/>
    <col min="10243" max="10245" width="20.7109375" style="27" customWidth="1"/>
    <col min="10246" max="10246" width="9.85546875" style="27" customWidth="1"/>
    <col min="10247" max="10491" width="9.140625" style="27"/>
    <col min="10492" max="10492" width="6.7109375" style="27" customWidth="1"/>
    <col min="10493" max="10497" width="9.140625" style="27"/>
    <col min="10498" max="10498" width="12.42578125" style="27" bestFit="1" customWidth="1"/>
    <col min="10499" max="10501" width="20.7109375" style="27" customWidth="1"/>
    <col min="10502" max="10502" width="9.85546875" style="27" customWidth="1"/>
    <col min="10503" max="10747" width="9.140625" style="27"/>
    <col min="10748" max="10748" width="6.7109375" style="27" customWidth="1"/>
    <col min="10749" max="10753" width="9.140625" style="27"/>
    <col min="10754" max="10754" width="12.42578125" style="27" bestFit="1" customWidth="1"/>
    <col min="10755" max="10757" width="20.7109375" style="27" customWidth="1"/>
    <col min="10758" max="10758" width="9.85546875" style="27" customWidth="1"/>
    <col min="10759" max="11003" width="9.140625" style="27"/>
    <col min="11004" max="11004" width="6.7109375" style="27" customWidth="1"/>
    <col min="11005" max="11009" width="9.140625" style="27"/>
    <col min="11010" max="11010" width="12.42578125" style="27" bestFit="1" customWidth="1"/>
    <col min="11011" max="11013" width="20.7109375" style="27" customWidth="1"/>
    <col min="11014" max="11014" width="9.85546875" style="27" customWidth="1"/>
    <col min="11015" max="11259" width="9.140625" style="27"/>
    <col min="11260" max="11260" width="6.7109375" style="27" customWidth="1"/>
    <col min="11261" max="11265" width="9.140625" style="27"/>
    <col min="11266" max="11266" width="12.42578125" style="27" bestFit="1" customWidth="1"/>
    <col min="11267" max="11269" width="20.7109375" style="27" customWidth="1"/>
    <col min="11270" max="11270" width="9.85546875" style="27" customWidth="1"/>
    <col min="11271" max="11515" width="9.140625" style="27"/>
    <col min="11516" max="11516" width="6.7109375" style="27" customWidth="1"/>
    <col min="11517" max="11521" width="9.140625" style="27"/>
    <col min="11522" max="11522" width="12.42578125" style="27" bestFit="1" customWidth="1"/>
    <col min="11523" max="11525" width="20.7109375" style="27" customWidth="1"/>
    <col min="11526" max="11526" width="9.85546875" style="27" customWidth="1"/>
    <col min="11527" max="11771" width="9.140625" style="27"/>
    <col min="11772" max="11772" width="6.7109375" style="27" customWidth="1"/>
    <col min="11773" max="11777" width="9.140625" style="27"/>
    <col min="11778" max="11778" width="12.42578125" style="27" bestFit="1" customWidth="1"/>
    <col min="11779" max="11781" width="20.7109375" style="27" customWidth="1"/>
    <col min="11782" max="11782" width="9.85546875" style="27" customWidth="1"/>
    <col min="11783" max="12027" width="9.140625" style="27"/>
    <col min="12028" max="12028" width="6.7109375" style="27" customWidth="1"/>
    <col min="12029" max="12033" width="9.140625" style="27"/>
    <col min="12034" max="12034" width="12.42578125" style="27" bestFit="1" customWidth="1"/>
    <col min="12035" max="12037" width="20.7109375" style="27" customWidth="1"/>
    <col min="12038" max="12038" width="9.85546875" style="27" customWidth="1"/>
    <col min="12039" max="12283" width="9.140625" style="27"/>
    <col min="12284" max="12284" width="6.7109375" style="27" customWidth="1"/>
    <col min="12285" max="12289" width="9.140625" style="27"/>
    <col min="12290" max="12290" width="12.42578125" style="27" bestFit="1" customWidth="1"/>
    <col min="12291" max="12293" width="20.7109375" style="27" customWidth="1"/>
    <col min="12294" max="12294" width="9.85546875" style="27" customWidth="1"/>
    <col min="12295" max="12539" width="9.140625" style="27"/>
    <col min="12540" max="12540" width="6.7109375" style="27" customWidth="1"/>
    <col min="12541" max="12545" width="9.140625" style="27"/>
    <col min="12546" max="12546" width="12.42578125" style="27" bestFit="1" customWidth="1"/>
    <col min="12547" max="12549" width="20.7109375" style="27" customWidth="1"/>
    <col min="12550" max="12550" width="9.85546875" style="27" customWidth="1"/>
    <col min="12551" max="12795" width="9.140625" style="27"/>
    <col min="12796" max="12796" width="6.7109375" style="27" customWidth="1"/>
    <col min="12797" max="12801" width="9.140625" style="27"/>
    <col min="12802" max="12802" width="12.42578125" style="27" bestFit="1" customWidth="1"/>
    <col min="12803" max="12805" width="20.7109375" style="27" customWidth="1"/>
    <col min="12806" max="12806" width="9.85546875" style="27" customWidth="1"/>
    <col min="12807" max="13051" width="9.140625" style="27"/>
    <col min="13052" max="13052" width="6.7109375" style="27" customWidth="1"/>
    <col min="13053" max="13057" width="9.140625" style="27"/>
    <col min="13058" max="13058" width="12.42578125" style="27" bestFit="1" customWidth="1"/>
    <col min="13059" max="13061" width="20.7109375" style="27" customWidth="1"/>
    <col min="13062" max="13062" width="9.85546875" style="27" customWidth="1"/>
    <col min="13063" max="13307" width="9.140625" style="27"/>
    <col min="13308" max="13308" width="6.7109375" style="27" customWidth="1"/>
    <col min="13309" max="13313" width="9.140625" style="27"/>
    <col min="13314" max="13314" width="12.42578125" style="27" bestFit="1" customWidth="1"/>
    <col min="13315" max="13317" width="20.7109375" style="27" customWidth="1"/>
    <col min="13318" max="13318" width="9.85546875" style="27" customWidth="1"/>
    <col min="13319" max="13563" width="9.140625" style="27"/>
    <col min="13564" max="13564" width="6.7109375" style="27" customWidth="1"/>
    <col min="13565" max="13569" width="9.140625" style="27"/>
    <col min="13570" max="13570" width="12.42578125" style="27" bestFit="1" customWidth="1"/>
    <col min="13571" max="13573" width="20.7109375" style="27" customWidth="1"/>
    <col min="13574" max="13574" width="9.85546875" style="27" customWidth="1"/>
    <col min="13575" max="13819" width="9.140625" style="27"/>
    <col min="13820" max="13820" width="6.7109375" style="27" customWidth="1"/>
    <col min="13821" max="13825" width="9.140625" style="27"/>
    <col min="13826" max="13826" width="12.42578125" style="27" bestFit="1" customWidth="1"/>
    <col min="13827" max="13829" width="20.7109375" style="27" customWidth="1"/>
    <col min="13830" max="13830" width="9.85546875" style="27" customWidth="1"/>
    <col min="13831" max="14075" width="9.140625" style="27"/>
    <col min="14076" max="14076" width="6.7109375" style="27" customWidth="1"/>
    <col min="14077" max="14081" width="9.140625" style="27"/>
    <col min="14082" max="14082" width="12.42578125" style="27" bestFit="1" customWidth="1"/>
    <col min="14083" max="14085" width="20.7109375" style="27" customWidth="1"/>
    <col min="14086" max="14086" width="9.85546875" style="27" customWidth="1"/>
    <col min="14087" max="14331" width="9.140625" style="27"/>
    <col min="14332" max="14332" width="6.7109375" style="27" customWidth="1"/>
    <col min="14333" max="14337" width="9.140625" style="27"/>
    <col min="14338" max="14338" width="12.42578125" style="27" bestFit="1" customWidth="1"/>
    <col min="14339" max="14341" width="20.7109375" style="27" customWidth="1"/>
    <col min="14342" max="14342" width="9.85546875" style="27" customWidth="1"/>
    <col min="14343" max="14587" width="9.140625" style="27"/>
    <col min="14588" max="14588" width="6.7109375" style="27" customWidth="1"/>
    <col min="14589" max="14593" width="9.140625" style="27"/>
    <col min="14594" max="14594" width="12.42578125" style="27" bestFit="1" customWidth="1"/>
    <col min="14595" max="14597" width="20.7109375" style="27" customWidth="1"/>
    <col min="14598" max="14598" width="9.85546875" style="27" customWidth="1"/>
    <col min="14599" max="14843" width="9.140625" style="27"/>
    <col min="14844" max="14844" width="6.7109375" style="27" customWidth="1"/>
    <col min="14845" max="14849" width="9.140625" style="27"/>
    <col min="14850" max="14850" width="12.42578125" style="27" bestFit="1" customWidth="1"/>
    <col min="14851" max="14853" width="20.7109375" style="27" customWidth="1"/>
    <col min="14854" max="14854" width="9.85546875" style="27" customWidth="1"/>
    <col min="14855" max="15099" width="9.140625" style="27"/>
    <col min="15100" max="15100" width="6.7109375" style="27" customWidth="1"/>
    <col min="15101" max="15105" width="9.140625" style="27"/>
    <col min="15106" max="15106" width="12.42578125" style="27" bestFit="1" customWidth="1"/>
    <col min="15107" max="15109" width="20.7109375" style="27" customWidth="1"/>
    <col min="15110" max="15110" width="9.85546875" style="27" customWidth="1"/>
    <col min="15111" max="15355" width="9.140625" style="27"/>
    <col min="15356" max="15356" width="6.7109375" style="27" customWidth="1"/>
    <col min="15357" max="15361" width="9.140625" style="27"/>
    <col min="15362" max="15362" width="12.42578125" style="27" bestFit="1" customWidth="1"/>
    <col min="15363" max="15365" width="20.7109375" style="27" customWidth="1"/>
    <col min="15366" max="15366" width="9.85546875" style="27" customWidth="1"/>
    <col min="15367" max="15611" width="9.140625" style="27"/>
    <col min="15612" max="15612" width="6.7109375" style="27" customWidth="1"/>
    <col min="15613" max="15617" width="9.140625" style="27"/>
    <col min="15618" max="15618" width="12.42578125" style="27" bestFit="1" customWidth="1"/>
    <col min="15619" max="15621" width="20.7109375" style="27" customWidth="1"/>
    <col min="15622" max="15622" width="9.85546875" style="27" customWidth="1"/>
    <col min="15623" max="15867" width="9.140625" style="27"/>
    <col min="15868" max="15868" width="6.7109375" style="27" customWidth="1"/>
    <col min="15869" max="15873" width="9.140625" style="27"/>
    <col min="15874" max="15874" width="12.42578125" style="27" bestFit="1" customWidth="1"/>
    <col min="15875" max="15877" width="20.7109375" style="27" customWidth="1"/>
    <col min="15878" max="15878" width="9.85546875" style="27" customWidth="1"/>
    <col min="15879" max="16123" width="9.140625" style="27"/>
    <col min="16124" max="16124" width="6.7109375" style="27" customWidth="1"/>
    <col min="16125" max="16129" width="9.140625" style="27"/>
    <col min="16130" max="16130" width="12.42578125" style="27" bestFit="1" customWidth="1"/>
    <col min="16131" max="16133" width="20.7109375" style="27" customWidth="1"/>
    <col min="16134" max="16134" width="9.85546875" style="27" customWidth="1"/>
    <col min="16135" max="16384" width="9.140625" style="27"/>
  </cols>
  <sheetData>
    <row r="1" spans="1:6">
      <c r="F1" s="28" t="s">
        <v>60</v>
      </c>
    </row>
    <row r="2" spans="1:6" ht="39.75" customHeight="1">
      <c r="E2" s="108" t="s">
        <v>152</v>
      </c>
      <c r="F2" s="108"/>
    </row>
    <row r="3" spans="1:6">
      <c r="B3" s="53"/>
    </row>
    <row r="4" spans="1:6">
      <c r="A4" s="114" t="s">
        <v>273</v>
      </c>
      <c r="B4" s="114"/>
      <c r="C4" s="114"/>
      <c r="D4" s="114"/>
      <c r="E4" s="114"/>
      <c r="F4" s="114"/>
    </row>
    <row r="5" spans="1:6">
      <c r="A5" s="114" t="str">
        <f>Титульный!$C$17</f>
        <v>Тюменская ТЭЦ-1 без ДПМ/НВ</v>
      </c>
      <c r="B5" s="114"/>
      <c r="C5" s="114"/>
      <c r="D5" s="114"/>
      <c r="E5" s="114"/>
      <c r="F5" s="114"/>
    </row>
    <row r="6" spans="1:6">
      <c r="A6" s="29"/>
      <c r="B6" s="29"/>
      <c r="C6" s="29"/>
      <c r="D6" s="29"/>
      <c r="E6" s="29"/>
      <c r="F6" s="29"/>
    </row>
    <row r="7" spans="1:6" s="6" customFormat="1" ht="38.25">
      <c r="A7" s="115" t="s">
        <v>0</v>
      </c>
      <c r="B7" s="115" t="s">
        <v>6</v>
      </c>
      <c r="C7" s="115" t="s">
        <v>7</v>
      </c>
      <c r="D7" s="24" t="s">
        <v>125</v>
      </c>
      <c r="E7" s="24" t="s">
        <v>126</v>
      </c>
      <c r="F7" s="24" t="s">
        <v>127</v>
      </c>
    </row>
    <row r="8" spans="1:6" s="6" customFormat="1">
      <c r="A8" s="115"/>
      <c r="B8" s="115"/>
      <c r="C8" s="115"/>
      <c r="D8" s="24">
        <f>Титульный!$B$5-2</f>
        <v>2024</v>
      </c>
      <c r="E8" s="24">
        <f>Титульный!$B$5-1</f>
        <v>2025</v>
      </c>
      <c r="F8" s="24">
        <f>Титульный!$B$5</f>
        <v>2026</v>
      </c>
    </row>
    <row r="9" spans="1:6" s="6" customFormat="1">
      <c r="A9" s="115"/>
      <c r="B9" s="115"/>
      <c r="C9" s="115"/>
      <c r="D9" s="24" t="s">
        <v>53</v>
      </c>
      <c r="E9" s="24" t="s">
        <v>53</v>
      </c>
      <c r="F9" s="24" t="s">
        <v>53</v>
      </c>
    </row>
    <row r="10" spans="1:6" s="6" customFormat="1" ht="26.25" customHeight="1">
      <c r="A10" s="109" t="s">
        <v>153</v>
      </c>
      <c r="B10" s="110"/>
      <c r="C10" s="110"/>
      <c r="D10" s="110"/>
      <c r="E10" s="110"/>
      <c r="F10" s="111"/>
    </row>
    <row r="11" spans="1:6" s="6" customFormat="1" hidden="1" outlineLevel="1">
      <c r="A11" s="30" t="s">
        <v>64</v>
      </c>
      <c r="B11" s="31" t="s">
        <v>154</v>
      </c>
      <c r="C11" s="30"/>
      <c r="D11" s="35"/>
      <c r="E11" s="35"/>
      <c r="F11" s="35"/>
    </row>
    <row r="12" spans="1:6" s="6" customFormat="1" hidden="1" outlineLevel="1">
      <c r="A12" s="30" t="s">
        <v>155</v>
      </c>
      <c r="B12" s="31" t="s">
        <v>156</v>
      </c>
      <c r="C12" s="30" t="s">
        <v>76</v>
      </c>
      <c r="D12" s="35"/>
      <c r="E12" s="35"/>
      <c r="F12" s="35"/>
    </row>
    <row r="13" spans="1:6" s="6" customFormat="1" hidden="1" outlineLevel="1">
      <c r="A13" s="30" t="s">
        <v>157</v>
      </c>
      <c r="B13" s="31" t="s">
        <v>158</v>
      </c>
      <c r="C13" s="30" t="s">
        <v>76</v>
      </c>
      <c r="D13" s="35"/>
      <c r="E13" s="35"/>
      <c r="F13" s="35"/>
    </row>
    <row r="14" spans="1:6" s="6" customFormat="1" hidden="1" outlineLevel="1">
      <c r="A14" s="30" t="s">
        <v>159</v>
      </c>
      <c r="B14" s="31" t="s">
        <v>160</v>
      </c>
      <c r="C14" s="30" t="s">
        <v>76</v>
      </c>
      <c r="D14" s="35"/>
      <c r="E14" s="35"/>
      <c r="F14" s="35"/>
    </row>
    <row r="15" spans="1:6" s="6" customFormat="1" hidden="1" outlineLevel="1">
      <c r="A15" s="30" t="s">
        <v>161</v>
      </c>
      <c r="B15" s="31" t="s">
        <v>162</v>
      </c>
      <c r="C15" s="30" t="s">
        <v>76</v>
      </c>
      <c r="D15" s="35"/>
      <c r="E15" s="35"/>
      <c r="F15" s="35"/>
    </row>
    <row r="16" spans="1:6" s="6" customFormat="1" hidden="1" outlineLevel="1">
      <c r="A16" s="30" t="s">
        <v>65</v>
      </c>
      <c r="B16" s="31" t="s">
        <v>163</v>
      </c>
      <c r="C16" s="30"/>
      <c r="D16" s="35"/>
      <c r="E16" s="35"/>
      <c r="F16" s="35"/>
    </row>
    <row r="17" spans="1:6" s="6" customFormat="1" ht="38.25" hidden="1" outlineLevel="1">
      <c r="A17" s="30" t="s">
        <v>164</v>
      </c>
      <c r="B17" s="31" t="s">
        <v>165</v>
      </c>
      <c r="C17" s="30" t="s">
        <v>166</v>
      </c>
      <c r="D17" s="35"/>
      <c r="E17" s="35"/>
      <c r="F17" s="35"/>
    </row>
    <row r="18" spans="1:6" s="6" customFormat="1" hidden="1" outlineLevel="1">
      <c r="A18" s="30" t="s">
        <v>66</v>
      </c>
      <c r="B18" s="31" t="s">
        <v>167</v>
      </c>
      <c r="C18" s="30"/>
      <c r="D18" s="35"/>
      <c r="E18" s="35"/>
      <c r="F18" s="35"/>
    </row>
    <row r="19" spans="1:6" s="6" customFormat="1" ht="25.5" hidden="1" outlineLevel="1">
      <c r="A19" s="30" t="s">
        <v>168</v>
      </c>
      <c r="B19" s="31" t="s">
        <v>169</v>
      </c>
      <c r="C19" s="30" t="s">
        <v>27</v>
      </c>
      <c r="D19" s="35"/>
      <c r="E19" s="35"/>
      <c r="F19" s="35"/>
    </row>
    <row r="20" spans="1:6" s="6" customFormat="1" hidden="1" outlineLevel="1">
      <c r="A20" s="30" t="s">
        <v>170</v>
      </c>
      <c r="B20" s="31" t="s">
        <v>171</v>
      </c>
      <c r="C20" s="30" t="s">
        <v>172</v>
      </c>
      <c r="D20" s="35"/>
      <c r="E20" s="35"/>
      <c r="F20" s="35"/>
    </row>
    <row r="21" spans="1:6" s="6" customFormat="1" hidden="1" outlineLevel="1">
      <c r="A21" s="30" t="s">
        <v>173</v>
      </c>
      <c r="B21" s="31" t="s">
        <v>174</v>
      </c>
      <c r="C21" s="30" t="s">
        <v>27</v>
      </c>
      <c r="D21" s="35"/>
      <c r="E21" s="35"/>
      <c r="F21" s="35"/>
    </row>
    <row r="22" spans="1:6" s="6" customFormat="1" hidden="1" outlineLevel="1">
      <c r="A22" s="30" t="s">
        <v>175</v>
      </c>
      <c r="B22" s="31" t="s">
        <v>176</v>
      </c>
      <c r="C22" s="30" t="s">
        <v>177</v>
      </c>
      <c r="D22" s="35"/>
      <c r="E22" s="35"/>
      <c r="F22" s="35"/>
    </row>
    <row r="23" spans="1:6" s="6" customFormat="1" ht="28.5" hidden="1" outlineLevel="1">
      <c r="A23" s="30" t="s">
        <v>178</v>
      </c>
      <c r="B23" s="31" t="s">
        <v>179</v>
      </c>
      <c r="C23" s="30" t="s">
        <v>177</v>
      </c>
      <c r="D23" s="35"/>
      <c r="E23" s="35"/>
      <c r="F23" s="35"/>
    </row>
    <row r="24" spans="1:6" s="6" customFormat="1" hidden="1" outlineLevel="1">
      <c r="A24" s="30" t="s">
        <v>180</v>
      </c>
      <c r="B24" s="31" t="s">
        <v>181</v>
      </c>
      <c r="C24" s="30" t="s">
        <v>166</v>
      </c>
      <c r="D24" s="35"/>
      <c r="E24" s="35"/>
      <c r="F24" s="35"/>
    </row>
    <row r="25" spans="1:6" s="6" customFormat="1" ht="38.25" hidden="1" outlineLevel="1">
      <c r="A25" s="30" t="s">
        <v>182</v>
      </c>
      <c r="B25" s="31" t="s">
        <v>183</v>
      </c>
      <c r="C25" s="30"/>
      <c r="D25" s="35"/>
      <c r="E25" s="35"/>
      <c r="F25" s="35"/>
    </row>
    <row r="26" spans="1:6" s="6" customFormat="1" ht="38.25" hidden="1" outlineLevel="1">
      <c r="A26" s="30" t="s">
        <v>184</v>
      </c>
      <c r="B26" s="31" t="s">
        <v>185</v>
      </c>
      <c r="C26" s="30" t="s">
        <v>172</v>
      </c>
      <c r="D26" s="35"/>
      <c r="E26" s="35"/>
      <c r="F26" s="35"/>
    </row>
    <row r="27" spans="1:6" s="6" customFormat="1" ht="25.5" hidden="1" outlineLevel="1">
      <c r="A27" s="30" t="s">
        <v>68</v>
      </c>
      <c r="B27" s="31" t="s">
        <v>186</v>
      </c>
      <c r="C27" s="30"/>
      <c r="D27" s="35"/>
      <c r="E27" s="35"/>
      <c r="F27" s="35"/>
    </row>
    <row r="28" spans="1:6" s="6" customFormat="1" ht="66.75" hidden="1" outlineLevel="1">
      <c r="A28" s="30" t="s">
        <v>130</v>
      </c>
      <c r="B28" s="31" t="s">
        <v>187</v>
      </c>
      <c r="C28" s="30" t="s">
        <v>76</v>
      </c>
      <c r="D28" s="35"/>
      <c r="E28" s="35"/>
      <c r="F28" s="35"/>
    </row>
    <row r="29" spans="1:6" s="6" customFormat="1" hidden="1" outlineLevel="1">
      <c r="A29" s="30"/>
      <c r="B29" s="31" t="s">
        <v>188</v>
      </c>
      <c r="C29" s="30"/>
      <c r="D29" s="35"/>
      <c r="E29" s="35"/>
      <c r="F29" s="35"/>
    </row>
    <row r="30" spans="1:6" s="6" customFormat="1" hidden="1" outlineLevel="1">
      <c r="A30" s="30"/>
      <c r="B30" s="31" t="s">
        <v>189</v>
      </c>
      <c r="C30" s="30"/>
      <c r="D30" s="35"/>
      <c r="E30" s="35"/>
      <c r="F30" s="35"/>
    </row>
    <row r="31" spans="1:6" s="6" customFormat="1" hidden="1" outlineLevel="1">
      <c r="A31" s="30"/>
      <c r="B31" s="31" t="s">
        <v>190</v>
      </c>
      <c r="C31" s="30"/>
      <c r="D31" s="35"/>
      <c r="E31" s="35"/>
      <c r="F31" s="35"/>
    </row>
    <row r="32" spans="1:6" s="6" customFormat="1" hidden="1" outlineLevel="1">
      <c r="A32" s="30"/>
      <c r="B32" s="31" t="s">
        <v>191</v>
      </c>
      <c r="C32" s="30"/>
      <c r="D32" s="35"/>
      <c r="E32" s="35"/>
      <c r="F32" s="35"/>
    </row>
    <row r="33" spans="1:6" s="6" customFormat="1" ht="54" hidden="1" outlineLevel="1">
      <c r="A33" s="30" t="s">
        <v>132</v>
      </c>
      <c r="B33" s="31" t="s">
        <v>192</v>
      </c>
      <c r="C33" s="30" t="s">
        <v>76</v>
      </c>
      <c r="D33" s="35"/>
      <c r="E33" s="35"/>
      <c r="F33" s="35"/>
    </row>
    <row r="34" spans="1:6" s="6" customFormat="1" hidden="1" outlineLevel="1">
      <c r="A34" s="30" t="s">
        <v>134</v>
      </c>
      <c r="B34" s="31" t="s">
        <v>193</v>
      </c>
      <c r="C34" s="30" t="s">
        <v>76</v>
      </c>
      <c r="D34" s="35"/>
      <c r="E34" s="35"/>
      <c r="F34" s="35"/>
    </row>
    <row r="35" spans="1:6" s="6" customFormat="1" hidden="1" outlineLevel="1">
      <c r="A35" s="30" t="s">
        <v>138</v>
      </c>
      <c r="B35" s="31" t="s">
        <v>194</v>
      </c>
      <c r="C35" s="30" t="s">
        <v>76</v>
      </c>
      <c r="D35" s="35"/>
      <c r="E35" s="35"/>
      <c r="F35" s="35"/>
    </row>
    <row r="36" spans="1:6" s="6" customFormat="1" ht="25.5" hidden="1" outlineLevel="1">
      <c r="A36" s="30" t="s">
        <v>139</v>
      </c>
      <c r="B36" s="31" t="s">
        <v>195</v>
      </c>
      <c r="C36" s="30"/>
      <c r="D36" s="35"/>
      <c r="E36" s="35"/>
      <c r="F36" s="35"/>
    </row>
    <row r="37" spans="1:6" s="6" customFormat="1" hidden="1" outlineLevel="1">
      <c r="A37" s="30" t="s">
        <v>141</v>
      </c>
      <c r="B37" s="31" t="s">
        <v>196</v>
      </c>
      <c r="C37" s="30" t="s">
        <v>197</v>
      </c>
      <c r="D37" s="35"/>
      <c r="E37" s="35"/>
      <c r="F37" s="35"/>
    </row>
    <row r="38" spans="1:6" s="6" customFormat="1" ht="25.5" hidden="1" outlineLevel="1">
      <c r="A38" s="30" t="s">
        <v>198</v>
      </c>
      <c r="B38" s="31" t="s">
        <v>199</v>
      </c>
      <c r="C38" s="57" t="s">
        <v>200</v>
      </c>
      <c r="D38" s="35"/>
      <c r="E38" s="35"/>
      <c r="F38" s="35"/>
    </row>
    <row r="39" spans="1:6" s="6" customFormat="1" ht="25.5" hidden="1" outlineLevel="1">
      <c r="A39" s="30" t="s">
        <v>70</v>
      </c>
      <c r="B39" s="31" t="s">
        <v>9</v>
      </c>
      <c r="C39" s="30"/>
      <c r="D39" s="35"/>
      <c r="E39" s="35"/>
      <c r="F39" s="35"/>
    </row>
    <row r="40" spans="1:6" s="6" customFormat="1" hidden="1" outlineLevel="1">
      <c r="A40" s="30" t="s">
        <v>201</v>
      </c>
      <c r="B40" s="31" t="s">
        <v>202</v>
      </c>
      <c r="C40" s="30" t="s">
        <v>203</v>
      </c>
      <c r="D40" s="35"/>
      <c r="E40" s="35"/>
      <c r="F40" s="35"/>
    </row>
    <row r="41" spans="1:6" s="6" customFormat="1" ht="25.5" hidden="1" outlineLevel="1">
      <c r="A41" s="30" t="s">
        <v>204</v>
      </c>
      <c r="B41" s="31" t="s">
        <v>205</v>
      </c>
      <c r="C41" s="57" t="s">
        <v>206</v>
      </c>
      <c r="D41" s="35"/>
      <c r="E41" s="35"/>
      <c r="F41" s="35"/>
    </row>
    <row r="42" spans="1:6" s="6" customFormat="1" ht="25.5" hidden="1" outlineLevel="1">
      <c r="A42" s="30" t="s">
        <v>207</v>
      </c>
      <c r="B42" s="31" t="s">
        <v>208</v>
      </c>
      <c r="C42" s="30"/>
      <c r="D42" s="35"/>
      <c r="E42" s="35"/>
      <c r="F42" s="35"/>
    </row>
    <row r="43" spans="1:6" s="6" customFormat="1" ht="25.5" hidden="1" outlineLevel="1">
      <c r="A43" s="30" t="s">
        <v>73</v>
      </c>
      <c r="B43" s="31" t="s">
        <v>209</v>
      </c>
      <c r="C43" s="30" t="s">
        <v>76</v>
      </c>
      <c r="D43" s="35"/>
      <c r="E43" s="35"/>
      <c r="F43" s="35"/>
    </row>
    <row r="44" spans="1:6" s="6" customFormat="1" ht="25.5" hidden="1" outlineLevel="1">
      <c r="A44" s="30" t="s">
        <v>75</v>
      </c>
      <c r="B44" s="31" t="s">
        <v>210</v>
      </c>
      <c r="C44" s="30" t="s">
        <v>76</v>
      </c>
      <c r="D44" s="35"/>
      <c r="E44" s="35"/>
      <c r="F44" s="35"/>
    </row>
    <row r="45" spans="1:6" s="6" customFormat="1" ht="26.25" customHeight="1" collapsed="1">
      <c r="A45" s="109" t="s">
        <v>211</v>
      </c>
      <c r="B45" s="110"/>
      <c r="C45" s="110"/>
      <c r="D45" s="110"/>
      <c r="E45" s="110"/>
      <c r="F45" s="111"/>
    </row>
    <row r="46" spans="1:6" s="6" customFormat="1" hidden="1" outlineLevel="1">
      <c r="A46" s="30" t="s">
        <v>64</v>
      </c>
      <c r="B46" s="31" t="s">
        <v>212</v>
      </c>
      <c r="C46" s="30"/>
      <c r="D46" s="35"/>
      <c r="E46" s="35"/>
      <c r="F46" s="35"/>
    </row>
    <row r="47" spans="1:6" s="6" customFormat="1" hidden="1" outlineLevel="1">
      <c r="A47" s="30"/>
      <c r="B47" s="31" t="s">
        <v>188</v>
      </c>
      <c r="C47" s="30"/>
      <c r="D47" s="35"/>
      <c r="E47" s="35"/>
      <c r="F47" s="35"/>
    </row>
    <row r="48" spans="1:6" s="6" customFormat="1" hidden="1" outlineLevel="1">
      <c r="A48" s="30" t="s">
        <v>155</v>
      </c>
      <c r="B48" s="31" t="s">
        <v>213</v>
      </c>
      <c r="C48" s="30" t="s">
        <v>177</v>
      </c>
      <c r="D48" s="35"/>
      <c r="E48" s="35"/>
      <c r="F48" s="35"/>
    </row>
    <row r="49" spans="1:6" s="6" customFormat="1" hidden="1" outlineLevel="1">
      <c r="A49" s="30" t="s">
        <v>214</v>
      </c>
      <c r="B49" s="31" t="s">
        <v>215</v>
      </c>
      <c r="C49" s="30" t="s">
        <v>177</v>
      </c>
      <c r="D49" s="35"/>
      <c r="E49" s="35"/>
      <c r="F49" s="35"/>
    </row>
    <row r="50" spans="1:6" s="6" customFormat="1" hidden="1" outlineLevel="1">
      <c r="A50" s="30"/>
      <c r="B50" s="31" t="s">
        <v>216</v>
      </c>
      <c r="C50" s="30" t="s">
        <v>177</v>
      </c>
      <c r="D50" s="35"/>
      <c r="E50" s="35"/>
      <c r="F50" s="35"/>
    </row>
    <row r="51" spans="1:6" s="6" customFormat="1" hidden="1" outlineLevel="1">
      <c r="A51" s="30"/>
      <c r="B51" s="31" t="s">
        <v>217</v>
      </c>
      <c r="C51" s="30" t="s">
        <v>177</v>
      </c>
      <c r="D51" s="35"/>
      <c r="E51" s="35"/>
      <c r="F51" s="35"/>
    </row>
    <row r="52" spans="1:6" s="6" customFormat="1" hidden="1" outlineLevel="1">
      <c r="A52" s="30" t="s">
        <v>218</v>
      </c>
      <c r="B52" s="31" t="s">
        <v>219</v>
      </c>
      <c r="C52" s="30" t="s">
        <v>177</v>
      </c>
      <c r="D52" s="35"/>
      <c r="E52" s="35"/>
      <c r="F52" s="35"/>
    </row>
    <row r="53" spans="1:6" s="6" customFormat="1" hidden="1" outlineLevel="1">
      <c r="A53" s="30"/>
      <c r="B53" s="31" t="s">
        <v>216</v>
      </c>
      <c r="C53" s="30" t="s">
        <v>177</v>
      </c>
      <c r="D53" s="35"/>
      <c r="E53" s="35"/>
      <c r="F53" s="35"/>
    </row>
    <row r="54" spans="1:6" s="6" customFormat="1" hidden="1" outlineLevel="1">
      <c r="A54" s="30"/>
      <c r="B54" s="31" t="s">
        <v>217</v>
      </c>
      <c r="C54" s="30" t="s">
        <v>177</v>
      </c>
      <c r="D54" s="35"/>
      <c r="E54" s="35"/>
      <c r="F54" s="35"/>
    </row>
    <row r="55" spans="1:6" s="6" customFormat="1" hidden="1" outlineLevel="1">
      <c r="A55" s="30"/>
      <c r="B55" s="31" t="s">
        <v>188</v>
      </c>
      <c r="C55" s="30" t="s">
        <v>177</v>
      </c>
      <c r="D55" s="35"/>
      <c r="E55" s="35"/>
      <c r="F55" s="35"/>
    </row>
    <row r="56" spans="1:6" s="6" customFormat="1" ht="51" hidden="1" outlineLevel="1">
      <c r="A56" s="30" t="s">
        <v>220</v>
      </c>
      <c r="B56" s="31" t="s">
        <v>221</v>
      </c>
      <c r="C56" s="30" t="s">
        <v>177</v>
      </c>
      <c r="D56" s="35"/>
      <c r="E56" s="35"/>
      <c r="F56" s="35"/>
    </row>
    <row r="57" spans="1:6" s="6" customFormat="1" hidden="1" outlineLevel="1">
      <c r="A57" s="30" t="s">
        <v>222</v>
      </c>
      <c r="B57" s="31" t="s">
        <v>215</v>
      </c>
      <c r="C57" s="30" t="s">
        <v>177</v>
      </c>
      <c r="D57" s="35"/>
      <c r="E57" s="35"/>
      <c r="F57" s="35"/>
    </row>
    <row r="58" spans="1:6" s="6" customFormat="1" hidden="1" outlineLevel="1">
      <c r="A58" s="30"/>
      <c r="B58" s="31" t="s">
        <v>216</v>
      </c>
      <c r="C58" s="30" t="s">
        <v>177</v>
      </c>
      <c r="D58" s="35"/>
      <c r="E58" s="35"/>
      <c r="F58" s="35"/>
    </row>
    <row r="59" spans="1:6" s="6" customFormat="1" hidden="1" outlineLevel="1">
      <c r="A59" s="30"/>
      <c r="B59" s="31" t="s">
        <v>217</v>
      </c>
      <c r="C59" s="30" t="s">
        <v>177</v>
      </c>
      <c r="D59" s="35"/>
      <c r="E59" s="35"/>
      <c r="F59" s="35"/>
    </row>
    <row r="60" spans="1:6" s="6" customFormat="1" hidden="1" outlineLevel="1">
      <c r="A60" s="30" t="s">
        <v>223</v>
      </c>
      <c r="B60" s="31" t="s">
        <v>219</v>
      </c>
      <c r="C60" s="30" t="s">
        <v>177</v>
      </c>
      <c r="D60" s="35"/>
      <c r="E60" s="35"/>
      <c r="F60" s="35"/>
    </row>
    <row r="61" spans="1:6" s="6" customFormat="1" hidden="1" outlineLevel="1">
      <c r="A61" s="30"/>
      <c r="B61" s="31" t="s">
        <v>216</v>
      </c>
      <c r="C61" s="30" t="s">
        <v>177</v>
      </c>
      <c r="D61" s="35"/>
      <c r="E61" s="35"/>
      <c r="F61" s="35"/>
    </row>
    <row r="62" spans="1:6" s="6" customFormat="1" hidden="1" outlineLevel="1">
      <c r="A62" s="30"/>
      <c r="B62" s="31" t="s">
        <v>217</v>
      </c>
      <c r="C62" s="30" t="s">
        <v>177</v>
      </c>
      <c r="D62" s="35"/>
      <c r="E62" s="35"/>
      <c r="F62" s="35"/>
    </row>
    <row r="63" spans="1:6" s="6" customFormat="1" ht="38.25" hidden="1" outlineLevel="1">
      <c r="A63" s="30" t="s">
        <v>224</v>
      </c>
      <c r="B63" s="31" t="s">
        <v>225</v>
      </c>
      <c r="C63" s="30" t="s">
        <v>177</v>
      </c>
      <c r="D63" s="35"/>
      <c r="E63" s="35"/>
      <c r="F63" s="35"/>
    </row>
    <row r="64" spans="1:6" s="6" customFormat="1" hidden="1" outlineLevel="1">
      <c r="A64" s="30" t="s">
        <v>226</v>
      </c>
      <c r="B64" s="31" t="s">
        <v>215</v>
      </c>
      <c r="C64" s="30" t="s">
        <v>177</v>
      </c>
      <c r="D64" s="35"/>
      <c r="E64" s="35"/>
      <c r="F64" s="35"/>
    </row>
    <row r="65" spans="1:6" s="6" customFormat="1" hidden="1" outlineLevel="1">
      <c r="A65" s="30"/>
      <c r="B65" s="31" t="s">
        <v>216</v>
      </c>
      <c r="C65" s="30" t="s">
        <v>177</v>
      </c>
      <c r="D65" s="35"/>
      <c r="E65" s="35"/>
      <c r="F65" s="35"/>
    </row>
    <row r="66" spans="1:6" s="6" customFormat="1" hidden="1" outlineLevel="1">
      <c r="A66" s="30"/>
      <c r="B66" s="31" t="s">
        <v>217</v>
      </c>
      <c r="C66" s="30" t="s">
        <v>177</v>
      </c>
      <c r="D66" s="35"/>
      <c r="E66" s="35"/>
      <c r="F66" s="35"/>
    </row>
    <row r="67" spans="1:6" s="6" customFormat="1" hidden="1" outlineLevel="1">
      <c r="A67" s="30" t="s">
        <v>227</v>
      </c>
      <c r="B67" s="31" t="s">
        <v>219</v>
      </c>
      <c r="C67" s="30" t="s">
        <v>177</v>
      </c>
      <c r="D67" s="35"/>
      <c r="E67" s="35"/>
      <c r="F67" s="35"/>
    </row>
    <row r="68" spans="1:6" s="6" customFormat="1" hidden="1" outlineLevel="1">
      <c r="A68" s="30"/>
      <c r="B68" s="31" t="s">
        <v>216</v>
      </c>
      <c r="C68" s="30" t="s">
        <v>177</v>
      </c>
      <c r="D68" s="35"/>
      <c r="E68" s="35"/>
      <c r="F68" s="35"/>
    </row>
    <row r="69" spans="1:6" s="6" customFormat="1" hidden="1" outlineLevel="1">
      <c r="A69" s="30"/>
      <c r="B69" s="31" t="s">
        <v>217</v>
      </c>
      <c r="C69" s="30" t="s">
        <v>177</v>
      </c>
      <c r="D69" s="35"/>
      <c r="E69" s="35"/>
      <c r="F69" s="35"/>
    </row>
    <row r="70" spans="1:6" s="6" customFormat="1" ht="38.25" hidden="1" outlineLevel="1">
      <c r="A70" s="30" t="s">
        <v>228</v>
      </c>
      <c r="B70" s="31" t="s">
        <v>229</v>
      </c>
      <c r="C70" s="30" t="s">
        <v>177</v>
      </c>
      <c r="D70" s="35"/>
      <c r="E70" s="35"/>
      <c r="F70" s="35"/>
    </row>
    <row r="71" spans="1:6" s="6" customFormat="1" hidden="1" outlineLevel="1">
      <c r="A71" s="30" t="s">
        <v>230</v>
      </c>
      <c r="B71" s="31" t="s">
        <v>215</v>
      </c>
      <c r="C71" s="30" t="s">
        <v>177</v>
      </c>
      <c r="D71" s="35"/>
      <c r="E71" s="35"/>
      <c r="F71" s="35"/>
    </row>
    <row r="72" spans="1:6" s="6" customFormat="1" hidden="1" outlineLevel="1">
      <c r="A72" s="30"/>
      <c r="B72" s="31" t="s">
        <v>216</v>
      </c>
      <c r="C72" s="30" t="s">
        <v>177</v>
      </c>
      <c r="D72" s="35"/>
      <c r="E72" s="35"/>
      <c r="F72" s="35"/>
    </row>
    <row r="73" spans="1:6" s="6" customFormat="1" hidden="1" outlineLevel="1">
      <c r="A73" s="30"/>
      <c r="B73" s="31" t="s">
        <v>217</v>
      </c>
      <c r="C73" s="30" t="s">
        <v>177</v>
      </c>
      <c r="D73" s="35"/>
      <c r="E73" s="35"/>
      <c r="F73" s="35"/>
    </row>
    <row r="74" spans="1:6" s="6" customFormat="1" hidden="1" outlineLevel="1">
      <c r="A74" s="30" t="s">
        <v>231</v>
      </c>
      <c r="B74" s="31" t="s">
        <v>219</v>
      </c>
      <c r="C74" s="30" t="s">
        <v>177</v>
      </c>
      <c r="D74" s="35"/>
      <c r="E74" s="35"/>
      <c r="F74" s="35"/>
    </row>
    <row r="75" spans="1:6" s="6" customFormat="1" hidden="1" outlineLevel="1">
      <c r="A75" s="30"/>
      <c r="B75" s="31" t="s">
        <v>216</v>
      </c>
      <c r="C75" s="30" t="s">
        <v>177</v>
      </c>
      <c r="D75" s="35"/>
      <c r="E75" s="35"/>
      <c r="F75" s="35"/>
    </row>
    <row r="76" spans="1:6" s="6" customFormat="1" hidden="1" outlineLevel="1">
      <c r="A76" s="30"/>
      <c r="B76" s="31" t="s">
        <v>217</v>
      </c>
      <c r="C76" s="30" t="s">
        <v>177</v>
      </c>
      <c r="D76" s="35"/>
      <c r="E76" s="35"/>
      <c r="F76" s="35"/>
    </row>
    <row r="77" spans="1:6" s="6" customFormat="1" ht="51" hidden="1" outlineLevel="1">
      <c r="A77" s="30" t="s">
        <v>232</v>
      </c>
      <c r="B77" s="31" t="s">
        <v>233</v>
      </c>
      <c r="C77" s="30" t="s">
        <v>177</v>
      </c>
      <c r="D77" s="35"/>
      <c r="E77" s="35"/>
      <c r="F77" s="35"/>
    </row>
    <row r="78" spans="1:6" s="6" customFormat="1" hidden="1" outlineLevel="1">
      <c r="A78" s="30" t="s">
        <v>234</v>
      </c>
      <c r="B78" s="31" t="s">
        <v>215</v>
      </c>
      <c r="C78" s="30" t="s">
        <v>177</v>
      </c>
      <c r="D78" s="35"/>
      <c r="E78" s="35"/>
      <c r="F78" s="35"/>
    </row>
    <row r="79" spans="1:6" s="6" customFormat="1" hidden="1" outlineLevel="1">
      <c r="A79" s="30"/>
      <c r="B79" s="31" t="s">
        <v>216</v>
      </c>
      <c r="C79" s="30" t="s">
        <v>177</v>
      </c>
      <c r="D79" s="35"/>
      <c r="E79" s="35"/>
      <c r="F79" s="35"/>
    </row>
    <row r="80" spans="1:6" s="6" customFormat="1" hidden="1" outlineLevel="1">
      <c r="A80" s="30"/>
      <c r="B80" s="31" t="s">
        <v>217</v>
      </c>
      <c r="C80" s="30" t="s">
        <v>177</v>
      </c>
      <c r="D80" s="35"/>
      <c r="E80" s="35"/>
      <c r="F80" s="35"/>
    </row>
    <row r="81" spans="1:6" s="6" customFormat="1" hidden="1" outlineLevel="1">
      <c r="A81" s="30" t="s">
        <v>235</v>
      </c>
      <c r="B81" s="31" t="s">
        <v>219</v>
      </c>
      <c r="C81" s="30" t="s">
        <v>177</v>
      </c>
      <c r="D81" s="35"/>
      <c r="E81" s="35"/>
      <c r="F81" s="35"/>
    </row>
    <row r="82" spans="1:6" s="6" customFormat="1" hidden="1" outlineLevel="1">
      <c r="A82" s="30"/>
      <c r="B82" s="31" t="s">
        <v>216</v>
      </c>
      <c r="C82" s="30" t="s">
        <v>177</v>
      </c>
      <c r="D82" s="35"/>
      <c r="E82" s="35"/>
      <c r="F82" s="35"/>
    </row>
    <row r="83" spans="1:6" s="6" customFormat="1" hidden="1" outlineLevel="1">
      <c r="A83" s="30"/>
      <c r="B83" s="31" t="s">
        <v>217</v>
      </c>
      <c r="C83" s="30" t="s">
        <v>177</v>
      </c>
      <c r="D83" s="35"/>
      <c r="E83" s="35"/>
      <c r="F83" s="35"/>
    </row>
    <row r="84" spans="1:6" s="6" customFormat="1" hidden="1" outlineLevel="1">
      <c r="A84" s="30" t="s">
        <v>236</v>
      </c>
      <c r="B84" s="31" t="s">
        <v>237</v>
      </c>
      <c r="C84" s="30" t="s">
        <v>177</v>
      </c>
      <c r="D84" s="35"/>
      <c r="E84" s="35"/>
      <c r="F84" s="35"/>
    </row>
    <row r="85" spans="1:6" s="6" customFormat="1" hidden="1" outlineLevel="1">
      <c r="A85" s="30" t="s">
        <v>238</v>
      </c>
      <c r="B85" s="31" t="s">
        <v>215</v>
      </c>
      <c r="C85" s="30" t="s">
        <v>177</v>
      </c>
      <c r="D85" s="35"/>
      <c r="E85" s="35"/>
      <c r="F85" s="35"/>
    </row>
    <row r="86" spans="1:6" s="6" customFormat="1" hidden="1" outlineLevel="1">
      <c r="A86" s="30"/>
      <c r="B86" s="31" t="s">
        <v>216</v>
      </c>
      <c r="C86" s="30" t="s">
        <v>177</v>
      </c>
      <c r="D86" s="35"/>
      <c r="E86" s="35"/>
      <c r="F86" s="35"/>
    </row>
    <row r="87" spans="1:6" s="6" customFormat="1" hidden="1" outlineLevel="1">
      <c r="A87" s="30"/>
      <c r="B87" s="31" t="s">
        <v>217</v>
      </c>
      <c r="C87" s="30" t="s">
        <v>177</v>
      </c>
      <c r="D87" s="35"/>
      <c r="E87" s="35"/>
      <c r="F87" s="35"/>
    </row>
    <row r="88" spans="1:6" s="6" customFormat="1" hidden="1" outlineLevel="1">
      <c r="A88" s="30" t="s">
        <v>239</v>
      </c>
      <c r="B88" s="31" t="s">
        <v>219</v>
      </c>
      <c r="C88" s="30" t="s">
        <v>177</v>
      </c>
      <c r="D88" s="35"/>
      <c r="E88" s="35"/>
      <c r="F88" s="35"/>
    </row>
    <row r="89" spans="1:6" s="6" customFormat="1" hidden="1" outlineLevel="1">
      <c r="A89" s="30"/>
      <c r="B89" s="31" t="s">
        <v>216</v>
      </c>
      <c r="C89" s="30" t="s">
        <v>177</v>
      </c>
      <c r="D89" s="35"/>
      <c r="E89" s="35"/>
      <c r="F89" s="35"/>
    </row>
    <row r="90" spans="1:6" s="6" customFormat="1" hidden="1" outlineLevel="1">
      <c r="A90" s="30"/>
      <c r="B90" s="31" t="s">
        <v>217</v>
      </c>
      <c r="C90" s="30" t="s">
        <v>177</v>
      </c>
      <c r="D90" s="35"/>
      <c r="E90" s="35"/>
      <c r="F90" s="35"/>
    </row>
    <row r="91" spans="1:6" s="6" customFormat="1" hidden="1" outlineLevel="1">
      <c r="A91" s="30" t="s">
        <v>240</v>
      </c>
      <c r="B91" s="31" t="s">
        <v>241</v>
      </c>
      <c r="C91" s="30" t="s">
        <v>177</v>
      </c>
      <c r="D91" s="35"/>
      <c r="E91" s="35"/>
      <c r="F91" s="35"/>
    </row>
    <row r="92" spans="1:6" s="6" customFormat="1" hidden="1" outlineLevel="1">
      <c r="A92" s="30" t="s">
        <v>242</v>
      </c>
      <c r="B92" s="31" t="s">
        <v>215</v>
      </c>
      <c r="C92" s="30" t="s">
        <v>177</v>
      </c>
      <c r="D92" s="35"/>
      <c r="E92" s="35"/>
      <c r="F92" s="35"/>
    </row>
    <row r="93" spans="1:6" s="6" customFormat="1" hidden="1" outlineLevel="1">
      <c r="A93" s="30"/>
      <c r="B93" s="31" t="s">
        <v>216</v>
      </c>
      <c r="C93" s="30" t="s">
        <v>177</v>
      </c>
      <c r="D93" s="35"/>
      <c r="E93" s="35"/>
      <c r="F93" s="35"/>
    </row>
    <row r="94" spans="1:6" s="6" customFormat="1" hidden="1" outlineLevel="1">
      <c r="A94" s="30"/>
      <c r="B94" s="31" t="s">
        <v>217</v>
      </c>
      <c r="C94" s="30" t="s">
        <v>177</v>
      </c>
      <c r="D94" s="35"/>
      <c r="E94" s="35"/>
      <c r="F94" s="35"/>
    </row>
    <row r="95" spans="1:6" s="6" customFormat="1" hidden="1" outlineLevel="1">
      <c r="A95" s="30" t="s">
        <v>243</v>
      </c>
      <c r="B95" s="31" t="s">
        <v>219</v>
      </c>
      <c r="C95" s="30" t="s">
        <v>177</v>
      </c>
      <c r="D95" s="35"/>
      <c r="E95" s="35"/>
      <c r="F95" s="35"/>
    </row>
    <row r="96" spans="1:6" s="6" customFormat="1" hidden="1" outlineLevel="1">
      <c r="A96" s="30"/>
      <c r="B96" s="31" t="s">
        <v>216</v>
      </c>
      <c r="C96" s="30" t="s">
        <v>177</v>
      </c>
      <c r="D96" s="35"/>
      <c r="E96" s="35"/>
      <c r="F96" s="35"/>
    </row>
    <row r="97" spans="1:6" s="6" customFormat="1" hidden="1" outlineLevel="1">
      <c r="A97" s="30"/>
      <c r="B97" s="31" t="s">
        <v>217</v>
      </c>
      <c r="C97" s="30" t="s">
        <v>177</v>
      </c>
      <c r="D97" s="35"/>
      <c r="E97" s="35"/>
      <c r="F97" s="35"/>
    </row>
    <row r="98" spans="1:6" s="6" customFormat="1" ht="38.25" hidden="1" outlineLevel="1">
      <c r="A98" s="30" t="s">
        <v>157</v>
      </c>
      <c r="B98" s="31" t="s">
        <v>244</v>
      </c>
      <c r="C98" s="30" t="s">
        <v>177</v>
      </c>
      <c r="D98" s="35"/>
      <c r="E98" s="35"/>
      <c r="F98" s="35"/>
    </row>
    <row r="99" spans="1:6" s="6" customFormat="1" hidden="1" outlineLevel="1">
      <c r="A99" s="30"/>
      <c r="B99" s="31" t="s">
        <v>245</v>
      </c>
      <c r="C99" s="30" t="s">
        <v>177</v>
      </c>
      <c r="D99" s="35"/>
      <c r="E99" s="35"/>
      <c r="F99" s="35"/>
    </row>
    <row r="100" spans="1:6" s="6" customFormat="1" hidden="1" outlineLevel="1">
      <c r="A100" s="30"/>
      <c r="B100" s="31" t="s">
        <v>216</v>
      </c>
      <c r="C100" s="30" t="s">
        <v>177</v>
      </c>
      <c r="D100" s="35"/>
      <c r="E100" s="35"/>
      <c r="F100" s="35"/>
    </row>
    <row r="101" spans="1:6" s="6" customFormat="1" hidden="1" outlineLevel="1">
      <c r="A101" s="30"/>
      <c r="B101" s="31" t="s">
        <v>217</v>
      </c>
      <c r="C101" s="30" t="s">
        <v>177</v>
      </c>
      <c r="D101" s="35"/>
      <c r="E101" s="35"/>
      <c r="F101" s="35"/>
    </row>
    <row r="102" spans="1:6" s="6" customFormat="1" hidden="1" outlineLevel="1">
      <c r="A102" s="30"/>
      <c r="B102" s="31" t="s">
        <v>246</v>
      </c>
      <c r="C102" s="30" t="s">
        <v>177</v>
      </c>
      <c r="D102" s="35"/>
      <c r="E102" s="35"/>
      <c r="F102" s="35"/>
    </row>
    <row r="103" spans="1:6" s="6" customFormat="1" hidden="1" outlineLevel="1">
      <c r="A103" s="30"/>
      <c r="B103" s="31" t="s">
        <v>216</v>
      </c>
      <c r="C103" s="30" t="s">
        <v>177</v>
      </c>
      <c r="D103" s="35"/>
      <c r="E103" s="35"/>
      <c r="F103" s="35"/>
    </row>
    <row r="104" spans="1:6" s="6" customFormat="1" hidden="1" outlineLevel="1">
      <c r="A104" s="30"/>
      <c r="B104" s="31" t="s">
        <v>217</v>
      </c>
      <c r="C104" s="30" t="s">
        <v>177</v>
      </c>
      <c r="D104" s="35"/>
      <c r="E104" s="35"/>
      <c r="F104" s="35"/>
    </row>
    <row r="105" spans="1:6" s="6" customFormat="1" hidden="1" outlineLevel="1">
      <c r="A105" s="30"/>
      <c r="B105" s="31" t="s">
        <v>247</v>
      </c>
      <c r="C105" s="30" t="s">
        <v>177</v>
      </c>
      <c r="D105" s="35"/>
      <c r="E105" s="35"/>
      <c r="F105" s="35"/>
    </row>
    <row r="106" spans="1:6" s="6" customFormat="1" hidden="1" outlineLevel="1">
      <c r="A106" s="30"/>
      <c r="B106" s="31" t="s">
        <v>216</v>
      </c>
      <c r="C106" s="30" t="s">
        <v>177</v>
      </c>
      <c r="D106" s="35"/>
      <c r="E106" s="35"/>
      <c r="F106" s="35"/>
    </row>
    <row r="107" spans="1:6" s="6" customFormat="1" hidden="1" outlineLevel="1">
      <c r="A107" s="30"/>
      <c r="B107" s="31" t="s">
        <v>217</v>
      </c>
      <c r="C107" s="30" t="s">
        <v>177</v>
      </c>
      <c r="D107" s="35"/>
      <c r="E107" s="35"/>
      <c r="F107" s="35"/>
    </row>
    <row r="108" spans="1:6" s="6" customFormat="1" ht="38.25" hidden="1" outlineLevel="1">
      <c r="A108" s="30" t="s">
        <v>159</v>
      </c>
      <c r="B108" s="31" t="s">
        <v>248</v>
      </c>
      <c r="C108" s="30" t="s">
        <v>177</v>
      </c>
      <c r="D108" s="35"/>
      <c r="E108" s="35"/>
      <c r="F108" s="35"/>
    </row>
    <row r="109" spans="1:6" s="6" customFormat="1" hidden="1" outlineLevel="1">
      <c r="A109" s="30"/>
      <c r="B109" s="31" t="s">
        <v>249</v>
      </c>
      <c r="C109" s="30" t="s">
        <v>177</v>
      </c>
      <c r="D109" s="35"/>
      <c r="E109" s="35"/>
      <c r="F109" s="35"/>
    </row>
    <row r="110" spans="1:6" s="6" customFormat="1" hidden="1" outlineLevel="1">
      <c r="A110" s="30"/>
      <c r="B110" s="31" t="s">
        <v>250</v>
      </c>
      <c r="C110" s="30" t="s">
        <v>177</v>
      </c>
      <c r="D110" s="35"/>
      <c r="E110" s="35"/>
      <c r="F110" s="35"/>
    </row>
    <row r="111" spans="1:6" s="6" customFormat="1" hidden="1" outlineLevel="1">
      <c r="A111" s="30" t="s">
        <v>65</v>
      </c>
      <c r="B111" s="31" t="s">
        <v>251</v>
      </c>
      <c r="C111" s="30"/>
      <c r="D111" s="35"/>
      <c r="E111" s="35"/>
      <c r="F111" s="35"/>
    </row>
    <row r="112" spans="1:6" s="6" customFormat="1" hidden="1" outlineLevel="1">
      <c r="A112" s="30"/>
      <c r="B112" s="31" t="s">
        <v>188</v>
      </c>
      <c r="C112" s="30"/>
      <c r="D112" s="35"/>
      <c r="E112" s="35"/>
      <c r="F112" s="35"/>
    </row>
    <row r="113" spans="1:6" s="6" customFormat="1" ht="25.5" hidden="1" outlineLevel="1">
      <c r="A113" s="30" t="s">
        <v>164</v>
      </c>
      <c r="B113" s="31" t="s">
        <v>252</v>
      </c>
      <c r="C113" s="30" t="s">
        <v>253</v>
      </c>
      <c r="D113" s="35"/>
      <c r="E113" s="35"/>
      <c r="F113" s="35"/>
    </row>
    <row r="114" spans="1:6" s="6" customFormat="1" ht="38.25" hidden="1" outlineLevel="1">
      <c r="A114" s="30" t="s">
        <v>254</v>
      </c>
      <c r="B114" s="31" t="s">
        <v>255</v>
      </c>
      <c r="C114" s="30" t="s">
        <v>253</v>
      </c>
      <c r="D114" s="35"/>
      <c r="E114" s="35"/>
      <c r="F114" s="35"/>
    </row>
    <row r="115" spans="1:6" s="6" customFormat="1" hidden="1" outlineLevel="1">
      <c r="A115" s="30"/>
      <c r="B115" s="31" t="s">
        <v>245</v>
      </c>
      <c r="C115" s="30" t="s">
        <v>253</v>
      </c>
      <c r="D115" s="35"/>
      <c r="E115" s="35"/>
      <c r="F115" s="35"/>
    </row>
    <row r="116" spans="1:6" s="6" customFormat="1" hidden="1" outlineLevel="1">
      <c r="A116" s="30"/>
      <c r="B116" s="31" t="s">
        <v>246</v>
      </c>
      <c r="C116" s="30" t="s">
        <v>253</v>
      </c>
      <c r="D116" s="35"/>
      <c r="E116" s="35"/>
      <c r="F116" s="35"/>
    </row>
    <row r="117" spans="1:6" s="6" customFormat="1" hidden="1" outlineLevel="1">
      <c r="A117" s="30"/>
      <c r="B117" s="31" t="s">
        <v>247</v>
      </c>
      <c r="C117" s="30" t="s">
        <v>253</v>
      </c>
      <c r="D117" s="35"/>
      <c r="E117" s="35"/>
      <c r="F117" s="35"/>
    </row>
    <row r="118" spans="1:6" s="6" customFormat="1" ht="38.25" hidden="1" outlineLevel="1">
      <c r="A118" s="30" t="s">
        <v>256</v>
      </c>
      <c r="B118" s="31" t="s">
        <v>257</v>
      </c>
      <c r="C118" s="30" t="s">
        <v>253</v>
      </c>
      <c r="D118" s="35"/>
      <c r="E118" s="35"/>
      <c r="F118" s="35"/>
    </row>
    <row r="119" spans="1:6" s="6" customFormat="1" hidden="1" outlineLevel="1">
      <c r="A119" s="30" t="s">
        <v>66</v>
      </c>
      <c r="B119" s="31" t="s">
        <v>258</v>
      </c>
      <c r="C119" s="30"/>
      <c r="D119" s="35"/>
      <c r="E119" s="35"/>
      <c r="F119" s="35"/>
    </row>
    <row r="120" spans="1:6" s="6" customFormat="1" hidden="1" outlineLevel="1">
      <c r="A120" s="30"/>
      <c r="B120" s="31" t="s">
        <v>188</v>
      </c>
      <c r="C120" s="30"/>
      <c r="D120" s="35"/>
      <c r="E120" s="35"/>
      <c r="F120" s="35"/>
    </row>
    <row r="121" spans="1:6" s="6" customFormat="1" ht="25.5" hidden="1" outlineLevel="1">
      <c r="A121" s="30" t="s">
        <v>168</v>
      </c>
      <c r="B121" s="31" t="s">
        <v>259</v>
      </c>
      <c r="C121" s="30" t="s">
        <v>260</v>
      </c>
      <c r="D121" s="35"/>
      <c r="E121" s="35"/>
      <c r="F121" s="35"/>
    </row>
    <row r="122" spans="1:6" s="6" customFormat="1" ht="38.25" hidden="1" outlineLevel="1">
      <c r="A122" s="30" t="s">
        <v>170</v>
      </c>
      <c r="B122" s="31" t="s">
        <v>261</v>
      </c>
      <c r="C122" s="30" t="s">
        <v>260</v>
      </c>
      <c r="D122" s="35"/>
      <c r="E122" s="35"/>
      <c r="F122" s="35"/>
    </row>
    <row r="123" spans="1:6" s="6" customFormat="1" hidden="1" outlineLevel="1">
      <c r="A123" s="30"/>
      <c r="B123" s="31" t="s">
        <v>245</v>
      </c>
      <c r="C123" s="30" t="s">
        <v>260</v>
      </c>
      <c r="D123" s="35"/>
      <c r="E123" s="35"/>
      <c r="F123" s="35"/>
    </row>
    <row r="124" spans="1:6" s="6" customFormat="1" hidden="1" outlineLevel="1">
      <c r="A124" s="30"/>
      <c r="B124" s="31" t="s">
        <v>246</v>
      </c>
      <c r="C124" s="30" t="s">
        <v>260</v>
      </c>
      <c r="D124" s="35"/>
      <c r="E124" s="35"/>
      <c r="F124" s="35"/>
    </row>
    <row r="125" spans="1:6" s="6" customFormat="1" hidden="1" outlineLevel="1">
      <c r="A125" s="30"/>
      <c r="B125" s="31" t="s">
        <v>247</v>
      </c>
      <c r="C125" s="30" t="s">
        <v>260</v>
      </c>
      <c r="D125" s="35"/>
      <c r="E125" s="35"/>
      <c r="F125" s="35"/>
    </row>
    <row r="126" spans="1:6" s="6" customFormat="1" hidden="1" outlineLevel="1">
      <c r="A126" s="30" t="s">
        <v>68</v>
      </c>
      <c r="B126" s="31" t="s">
        <v>262</v>
      </c>
      <c r="C126" s="30" t="s">
        <v>260</v>
      </c>
      <c r="D126" s="35"/>
      <c r="E126" s="35"/>
      <c r="F126" s="35"/>
    </row>
    <row r="127" spans="1:6" s="6" customFormat="1" hidden="1" outlineLevel="1">
      <c r="A127" s="30" t="s">
        <v>70</v>
      </c>
      <c r="B127" s="31" t="s">
        <v>263</v>
      </c>
      <c r="C127" s="30" t="s">
        <v>76</v>
      </c>
      <c r="D127" s="35"/>
      <c r="E127" s="35"/>
      <c r="F127" s="35"/>
    </row>
    <row r="128" spans="1:6" s="6" customFormat="1" ht="25.5" hidden="1" outlineLevel="1">
      <c r="A128" s="30" t="s">
        <v>73</v>
      </c>
      <c r="B128" s="31" t="s">
        <v>9</v>
      </c>
      <c r="C128" s="30"/>
      <c r="D128" s="35"/>
      <c r="E128" s="35"/>
      <c r="F128" s="35"/>
    </row>
    <row r="129" spans="1:6" s="6" customFormat="1" hidden="1" outlineLevel="1">
      <c r="A129" s="30" t="s">
        <v>264</v>
      </c>
      <c r="B129" s="31" t="s">
        <v>202</v>
      </c>
      <c r="C129" s="30" t="s">
        <v>203</v>
      </c>
      <c r="D129" s="35"/>
      <c r="E129" s="35"/>
      <c r="F129" s="35"/>
    </row>
    <row r="130" spans="1:6" s="6" customFormat="1" ht="25.5" hidden="1" outlineLevel="1">
      <c r="A130" s="30" t="s">
        <v>265</v>
      </c>
      <c r="B130" s="31" t="s">
        <v>205</v>
      </c>
      <c r="C130" s="57" t="s">
        <v>206</v>
      </c>
      <c r="D130" s="35"/>
      <c r="E130" s="35"/>
      <c r="F130" s="35"/>
    </row>
    <row r="131" spans="1:6" s="6" customFormat="1" ht="25.5" hidden="1" outlineLevel="1">
      <c r="A131" s="30" t="s">
        <v>266</v>
      </c>
      <c r="B131" s="31" t="s">
        <v>208</v>
      </c>
      <c r="C131" s="30"/>
      <c r="D131" s="35"/>
      <c r="E131" s="35"/>
      <c r="F131" s="35"/>
    </row>
    <row r="132" spans="1:6" s="6" customFormat="1" hidden="1" outlineLevel="1">
      <c r="A132" s="30" t="s">
        <v>75</v>
      </c>
      <c r="B132" s="31" t="s">
        <v>267</v>
      </c>
      <c r="C132" s="30" t="s">
        <v>76</v>
      </c>
      <c r="D132" s="35"/>
      <c r="E132" s="35"/>
      <c r="F132" s="35"/>
    </row>
    <row r="133" spans="1:6" s="6" customFormat="1" hidden="1" outlineLevel="1">
      <c r="A133" s="30" t="s">
        <v>80</v>
      </c>
      <c r="B133" s="31" t="s">
        <v>268</v>
      </c>
      <c r="C133" s="30" t="s">
        <v>76</v>
      </c>
      <c r="D133" s="35"/>
      <c r="E133" s="35"/>
      <c r="F133" s="35"/>
    </row>
    <row r="134" spans="1:6" s="6" customFormat="1" hidden="1" outlineLevel="1">
      <c r="A134" s="30" t="s">
        <v>90</v>
      </c>
      <c r="B134" s="31" t="s">
        <v>269</v>
      </c>
      <c r="C134" s="30" t="s">
        <v>76</v>
      </c>
      <c r="D134" s="35"/>
      <c r="E134" s="35"/>
      <c r="F134" s="35"/>
    </row>
    <row r="135" spans="1:6" s="6" customFormat="1" hidden="1" outlineLevel="1">
      <c r="A135" s="30" t="s">
        <v>91</v>
      </c>
      <c r="B135" s="31" t="s">
        <v>162</v>
      </c>
      <c r="C135" s="30" t="s">
        <v>76</v>
      </c>
      <c r="D135" s="35"/>
      <c r="E135" s="35"/>
      <c r="F135" s="35"/>
    </row>
    <row r="136" spans="1:6" s="6" customFormat="1" ht="25.5" hidden="1" outlineLevel="1">
      <c r="A136" s="30" t="s">
        <v>100</v>
      </c>
      <c r="B136" s="31" t="s">
        <v>270</v>
      </c>
      <c r="C136" s="30" t="s">
        <v>271</v>
      </c>
      <c r="D136" s="35"/>
      <c r="E136" s="35"/>
      <c r="F136" s="35"/>
    </row>
    <row r="137" spans="1:6" s="6" customFormat="1" ht="38.25" hidden="1" outlineLevel="1">
      <c r="A137" s="30" t="s">
        <v>105</v>
      </c>
      <c r="B137" s="31" t="s">
        <v>10</v>
      </c>
      <c r="C137" s="30"/>
      <c r="D137" s="35"/>
      <c r="E137" s="35"/>
      <c r="F137" s="35"/>
    </row>
    <row r="138" spans="1:6" s="6" customFormat="1" ht="26.25" customHeight="1" collapsed="1">
      <c r="A138" s="109" t="s">
        <v>272</v>
      </c>
      <c r="B138" s="110"/>
      <c r="C138" s="110"/>
      <c r="D138" s="110"/>
      <c r="E138" s="110"/>
      <c r="F138" s="111"/>
    </row>
    <row r="139" spans="1:6">
      <c r="A139" s="30" t="s">
        <v>64</v>
      </c>
      <c r="B139" s="31" t="s">
        <v>25</v>
      </c>
      <c r="C139" s="30" t="s">
        <v>27</v>
      </c>
      <c r="D139" s="23">
        <f>[23]Ф4!$J$11</f>
        <v>472</v>
      </c>
      <c r="E139" s="23">
        <f>'[24]0.1'!$I$11</f>
        <v>472</v>
      </c>
      <c r="F139" s="23">
        <f>'[24]0.1'!$L$11</f>
        <v>472</v>
      </c>
    </row>
    <row r="140" spans="1:6" ht="38.25">
      <c r="A140" s="30" t="s">
        <v>65</v>
      </c>
      <c r="B140" s="31" t="s">
        <v>26</v>
      </c>
      <c r="C140" s="30" t="s">
        <v>27</v>
      </c>
      <c r="D140" s="23">
        <f>[23]Ф4!$J$12-[23]Ф4!$J$14</f>
        <v>440.60712170528751</v>
      </c>
      <c r="E140" s="23">
        <f>'[24]0.1'!$I$12</f>
        <v>443.07434235791089</v>
      </c>
      <c r="F140" s="23">
        <f>'[24]0.1'!$L$12</f>
        <v>443.66055907578084</v>
      </c>
    </row>
    <row r="141" spans="1:6">
      <c r="A141" s="30" t="s">
        <v>66</v>
      </c>
      <c r="B141" s="31" t="s">
        <v>67</v>
      </c>
      <c r="C141" s="30" t="s">
        <v>128</v>
      </c>
      <c r="D141" s="23">
        <f>'[4]ТТЭЦ-1 ДМ'!$E$7</f>
        <v>3033.4570000000003</v>
      </c>
      <c r="E141" s="23">
        <f>'[24]0.1'!$I$13</f>
        <v>3121.9385000000002</v>
      </c>
      <c r="F141" s="23">
        <f>'[24]0.1'!$L$13</f>
        <v>2758.308</v>
      </c>
    </row>
    <row r="142" spans="1:6">
      <c r="A142" s="30" t="s">
        <v>68</v>
      </c>
      <c r="B142" s="31" t="s">
        <v>69</v>
      </c>
      <c r="C142" s="30" t="s">
        <v>128</v>
      </c>
      <c r="D142" s="23">
        <f>'[4]ТТЭЦ-1 ДМ'!$E$22</f>
        <v>2757.7040000000015</v>
      </c>
      <c r="E142" s="23">
        <f>'[24]0.1'!$I$15</f>
        <v>2862.3995000000004</v>
      </c>
      <c r="F142" s="23">
        <f>'[24]0.1'!$L$15</f>
        <v>2510.364</v>
      </c>
    </row>
    <row r="143" spans="1:6">
      <c r="A143" s="30" t="s">
        <v>70</v>
      </c>
      <c r="B143" s="31" t="s">
        <v>71</v>
      </c>
      <c r="C143" s="30" t="s">
        <v>72</v>
      </c>
      <c r="D143" s="23">
        <f>'[4]ТТЭЦ-1 ДМ'!$E$23</f>
        <v>2355.6909999999998</v>
      </c>
      <c r="E143" s="23">
        <f>'[24]0.1'!$I$16</f>
        <v>2210.5057539999998</v>
      </c>
      <c r="F143" s="23">
        <f>'[24]0.1'!$L$16</f>
        <v>2210.6098309999998</v>
      </c>
    </row>
    <row r="144" spans="1:6">
      <c r="A144" s="30" t="s">
        <v>73</v>
      </c>
      <c r="B144" s="31" t="s">
        <v>74</v>
      </c>
      <c r="C144" s="30" t="s">
        <v>72</v>
      </c>
      <c r="D144" s="23">
        <f>'[4]ТТЭЦ-1 ДМ'!$E$29</f>
        <v>2350.6626340000003</v>
      </c>
      <c r="E144" s="23">
        <f>'[24]0.1'!$I$17</f>
        <v>2205.2115649999996</v>
      </c>
      <c r="F144" s="23">
        <f>'[24]0.1'!$L$17</f>
        <v>2205.4408069999999</v>
      </c>
    </row>
    <row r="145" spans="1:8">
      <c r="A145" s="30" t="s">
        <v>75</v>
      </c>
      <c r="B145" s="31" t="s">
        <v>8</v>
      </c>
      <c r="C145" s="30" t="s">
        <v>76</v>
      </c>
      <c r="D145" s="34"/>
      <c r="E145" s="23">
        <f>'[24]0.1'!$I$43</f>
        <v>4597931.2851938996</v>
      </c>
      <c r="F145" s="23">
        <f>'[24]0.1'!$L$43</f>
        <v>4586829.1789881615</v>
      </c>
    </row>
    <row r="146" spans="1:8">
      <c r="A146" s="30"/>
      <c r="B146" s="31" t="s">
        <v>188</v>
      </c>
      <c r="C146" s="30"/>
      <c r="D146" s="34"/>
      <c r="E146" s="35"/>
      <c r="F146" s="35"/>
    </row>
    <row r="147" spans="1:8">
      <c r="A147" s="30" t="s">
        <v>77</v>
      </c>
      <c r="B147" s="32" t="s">
        <v>11</v>
      </c>
      <c r="C147" s="30" t="s">
        <v>76</v>
      </c>
      <c r="D147" s="34"/>
      <c r="E147" s="23">
        <f>'[24]0.1'!$G$43</f>
        <v>3248431.371719237</v>
      </c>
      <c r="F147" s="23">
        <f>'[24]0.1'!$J$43</f>
        <v>3153663.3433199921</v>
      </c>
    </row>
    <row r="148" spans="1:8">
      <c r="A148" s="30" t="s">
        <v>78</v>
      </c>
      <c r="B148" s="32" t="s">
        <v>12</v>
      </c>
      <c r="C148" s="30" t="s">
        <v>76</v>
      </c>
      <c r="D148" s="34"/>
      <c r="E148" s="23">
        <f>'[24]0.1'!$H$43</f>
        <v>1349499.9134746632</v>
      </c>
      <c r="F148" s="23">
        <f>'[24]0.1'!$K$43</f>
        <v>1433165.8356681694</v>
      </c>
    </row>
    <row r="149" spans="1:8" ht="25.5">
      <c r="A149" s="30" t="s">
        <v>79</v>
      </c>
      <c r="B149" s="32" t="s">
        <v>13</v>
      </c>
      <c r="C149" s="30" t="s">
        <v>76</v>
      </c>
      <c r="D149" s="35"/>
      <c r="E149" s="35"/>
      <c r="F149" s="35"/>
    </row>
    <row r="150" spans="1:8">
      <c r="A150" s="30" t="s">
        <v>80</v>
      </c>
      <c r="B150" s="31" t="s">
        <v>81</v>
      </c>
      <c r="C150" s="30" t="s">
        <v>76</v>
      </c>
      <c r="D150" s="35"/>
      <c r="E150" s="23">
        <f>'[24]0.1'!$I$31</f>
        <v>4791470.3724474935</v>
      </c>
      <c r="F150" s="23">
        <f>'[24]0.1'!$L$31</f>
        <v>4867389.3969245022</v>
      </c>
      <c r="G150" s="41"/>
      <c r="H150" s="41"/>
    </row>
    <row r="151" spans="1:8">
      <c r="A151" s="30"/>
      <c r="B151" s="31" t="s">
        <v>188</v>
      </c>
      <c r="C151" s="30"/>
      <c r="D151" s="35"/>
      <c r="E151" s="35"/>
      <c r="F151" s="35"/>
    </row>
    <row r="152" spans="1:8">
      <c r="A152" s="30" t="s">
        <v>82</v>
      </c>
      <c r="B152" s="32" t="s">
        <v>83</v>
      </c>
      <c r="C152" s="30" t="s">
        <v>76</v>
      </c>
      <c r="D152" s="35"/>
      <c r="E152" s="23">
        <f>'[24]0.1'!$I$32</f>
        <v>3216549.2603405276</v>
      </c>
      <c r="F152" s="23">
        <f>'[24]0.1'!$L$32</f>
        <v>3124077.5110372328</v>
      </c>
      <c r="G152" s="41"/>
      <c r="H152" s="41"/>
    </row>
    <row r="153" spans="1:8" ht="25.5">
      <c r="A153" s="30"/>
      <c r="B153" s="32" t="s">
        <v>84</v>
      </c>
      <c r="C153" s="30" t="s">
        <v>28</v>
      </c>
      <c r="D153" s="23">
        <f>'[4]ТТЭЦ-1 ДМ'!$E$32</f>
        <v>277.37466331664785</v>
      </c>
      <c r="E153" s="23">
        <f>'[24]4'!$L$24</f>
        <v>261.89999999999998</v>
      </c>
      <c r="F153" s="23">
        <f>'[24]4'!$M$24</f>
        <v>261.89999999999998</v>
      </c>
      <c r="G153" s="41"/>
      <c r="H153" s="41"/>
    </row>
    <row r="154" spans="1:8">
      <c r="A154" s="30" t="s">
        <v>85</v>
      </c>
      <c r="B154" s="32" t="s">
        <v>86</v>
      </c>
      <c r="C154" s="30" t="s">
        <v>76</v>
      </c>
      <c r="D154" s="35"/>
      <c r="E154" s="23">
        <f>'[24]0.1'!$I$33</f>
        <v>1574921.1121069659</v>
      </c>
      <c r="F154" s="23">
        <f>'[24]0.1'!$L$33</f>
        <v>1743311.8858872694</v>
      </c>
    </row>
    <row r="155" spans="1:8">
      <c r="A155" s="30"/>
      <c r="B155" s="32" t="s">
        <v>87</v>
      </c>
      <c r="C155" s="30" t="s">
        <v>88</v>
      </c>
      <c r="D155" s="23">
        <f>'[4]ТТЭЦ-1 ДМ'!$E$36</f>
        <v>168.14641648671241</v>
      </c>
      <c r="E155" s="23">
        <f>'[24]4'!$L$28</f>
        <v>167.6</v>
      </c>
      <c r="F155" s="23">
        <f>'[24]4'!$M$28</f>
        <v>167.6</v>
      </c>
    </row>
    <row r="156" spans="1:8" ht="25.5">
      <c r="A156" s="30"/>
      <c r="B156" s="7" t="s">
        <v>89</v>
      </c>
      <c r="C156" s="30" t="s">
        <v>24</v>
      </c>
      <c r="D156" s="70" t="s">
        <v>308</v>
      </c>
      <c r="E156" s="66" t="s">
        <v>320</v>
      </c>
      <c r="F156" s="88" t="s">
        <v>320</v>
      </c>
    </row>
    <row r="157" spans="1:8">
      <c r="A157" s="30" t="s">
        <v>90</v>
      </c>
      <c r="B157" s="7" t="s">
        <v>14</v>
      </c>
      <c r="C157" s="30" t="s">
        <v>76</v>
      </c>
      <c r="D157" s="35"/>
      <c r="E157" s="35"/>
      <c r="F157" s="35"/>
    </row>
    <row r="158" spans="1:8" ht="25.5">
      <c r="A158" s="30" t="s">
        <v>91</v>
      </c>
      <c r="B158" s="7" t="s">
        <v>9</v>
      </c>
      <c r="C158" s="30" t="s">
        <v>24</v>
      </c>
      <c r="D158" s="35"/>
      <c r="E158" s="35"/>
      <c r="F158" s="35"/>
    </row>
    <row r="159" spans="1:8">
      <c r="A159" s="30" t="s">
        <v>92</v>
      </c>
      <c r="B159" s="32" t="s">
        <v>93</v>
      </c>
      <c r="C159" s="30" t="s">
        <v>94</v>
      </c>
      <c r="D159" s="35"/>
      <c r="E159" s="35"/>
      <c r="F159" s="35"/>
    </row>
    <row r="160" spans="1:8" ht="25.5">
      <c r="A160" s="33" t="s">
        <v>95</v>
      </c>
      <c r="B160" s="32" t="s">
        <v>96</v>
      </c>
      <c r="C160" s="24" t="s">
        <v>97</v>
      </c>
      <c r="D160" s="35"/>
      <c r="E160" s="35"/>
      <c r="F160" s="35"/>
    </row>
    <row r="161" spans="1:6" ht="25.5">
      <c r="A161" s="30" t="s">
        <v>98</v>
      </c>
      <c r="B161" s="32" t="s">
        <v>99</v>
      </c>
      <c r="C161" s="30" t="s">
        <v>24</v>
      </c>
      <c r="D161" s="35"/>
      <c r="E161" s="35"/>
      <c r="F161" s="35"/>
    </row>
    <row r="162" spans="1:6">
      <c r="A162" s="30" t="s">
        <v>100</v>
      </c>
      <c r="B162" s="7" t="s">
        <v>101</v>
      </c>
      <c r="C162" s="30" t="s">
        <v>76</v>
      </c>
      <c r="D162" s="35"/>
      <c r="E162" s="35"/>
      <c r="F162" s="35"/>
    </row>
    <row r="163" spans="1:6">
      <c r="A163" s="30"/>
      <c r="B163" s="31" t="s">
        <v>188</v>
      </c>
      <c r="C163" s="30"/>
      <c r="D163" s="35"/>
      <c r="E163" s="35"/>
      <c r="F163" s="35"/>
    </row>
    <row r="164" spans="1:6">
      <c r="A164" s="30" t="s">
        <v>102</v>
      </c>
      <c r="B164" s="32" t="s">
        <v>15</v>
      </c>
      <c r="C164" s="30" t="s">
        <v>76</v>
      </c>
      <c r="D164" s="35"/>
      <c r="E164" s="35"/>
      <c r="F164" s="35"/>
    </row>
    <row r="165" spans="1:6">
      <c r="A165" s="30" t="s">
        <v>103</v>
      </c>
      <c r="B165" s="32" t="s">
        <v>16</v>
      </c>
      <c r="C165" s="30" t="s">
        <v>76</v>
      </c>
      <c r="D165" s="35"/>
      <c r="E165" s="35"/>
      <c r="F165" s="35"/>
    </row>
    <row r="166" spans="1:6" ht="25.5">
      <c r="A166" s="30" t="s">
        <v>104</v>
      </c>
      <c r="B166" s="32" t="s">
        <v>17</v>
      </c>
      <c r="C166" s="30" t="s">
        <v>76</v>
      </c>
      <c r="D166" s="35"/>
      <c r="E166" s="35"/>
      <c r="F166" s="35"/>
    </row>
    <row r="167" spans="1:6">
      <c r="A167" s="30" t="s">
        <v>145</v>
      </c>
      <c r="B167" s="32" t="s">
        <v>146</v>
      </c>
      <c r="C167" s="30" t="s">
        <v>76</v>
      </c>
      <c r="D167" s="35"/>
      <c r="E167" s="35"/>
      <c r="F167" s="35"/>
    </row>
    <row r="168" spans="1:6">
      <c r="A168" s="30" t="s">
        <v>105</v>
      </c>
      <c r="B168" s="7" t="s">
        <v>106</v>
      </c>
      <c r="C168" s="30" t="s">
        <v>76</v>
      </c>
      <c r="D168" s="35"/>
      <c r="E168" s="35"/>
      <c r="F168" s="35"/>
    </row>
    <row r="169" spans="1:6">
      <c r="A169" s="30"/>
      <c r="B169" s="31" t="s">
        <v>188</v>
      </c>
      <c r="C169" s="30"/>
      <c r="D169" s="35"/>
      <c r="E169" s="35"/>
      <c r="F169" s="35"/>
    </row>
    <row r="170" spans="1:6">
      <c r="A170" s="30" t="s">
        <v>107</v>
      </c>
      <c r="B170" s="32" t="s">
        <v>18</v>
      </c>
      <c r="C170" s="30" t="s">
        <v>76</v>
      </c>
      <c r="D170" s="35"/>
      <c r="E170" s="35"/>
      <c r="F170" s="35"/>
    </row>
    <row r="171" spans="1:6">
      <c r="A171" s="30" t="s">
        <v>108</v>
      </c>
      <c r="B171" s="32" t="s">
        <v>31</v>
      </c>
      <c r="C171" s="30" t="s">
        <v>76</v>
      </c>
      <c r="D171" s="35"/>
      <c r="E171" s="35"/>
      <c r="F171" s="35"/>
    </row>
    <row r="172" spans="1:6">
      <c r="A172" s="30" t="s">
        <v>109</v>
      </c>
      <c r="B172" s="7" t="s">
        <v>110</v>
      </c>
      <c r="C172" s="30" t="s">
        <v>76</v>
      </c>
      <c r="D172" s="35"/>
      <c r="E172" s="35"/>
      <c r="F172" s="35"/>
    </row>
    <row r="173" spans="1:6">
      <c r="A173" s="30"/>
      <c r="B173" s="31" t="s">
        <v>188</v>
      </c>
      <c r="C173" s="30"/>
      <c r="D173" s="35"/>
      <c r="E173" s="35"/>
      <c r="F173" s="35"/>
    </row>
    <row r="174" spans="1:6">
      <c r="A174" s="30" t="s">
        <v>111</v>
      </c>
      <c r="B174" s="32" t="s">
        <v>15</v>
      </c>
      <c r="C174" s="30" t="s">
        <v>76</v>
      </c>
      <c r="D174" s="35"/>
      <c r="E174" s="35"/>
      <c r="F174" s="35"/>
    </row>
    <row r="175" spans="1:6">
      <c r="A175" s="30" t="s">
        <v>112</v>
      </c>
      <c r="B175" s="32" t="s">
        <v>16</v>
      </c>
      <c r="C175" s="30" t="s">
        <v>76</v>
      </c>
      <c r="D175" s="35"/>
      <c r="E175" s="35"/>
      <c r="F175" s="35"/>
    </row>
    <row r="176" spans="1:6" ht="25.5">
      <c r="A176" s="30" t="s">
        <v>113</v>
      </c>
      <c r="B176" s="32" t="s">
        <v>17</v>
      </c>
      <c r="C176" s="30" t="s">
        <v>76</v>
      </c>
      <c r="D176" s="35"/>
      <c r="E176" s="35"/>
      <c r="F176" s="35"/>
    </row>
    <row r="177" spans="1:6" ht="25.5">
      <c r="A177" s="30" t="s">
        <v>114</v>
      </c>
      <c r="B177" s="7" t="s">
        <v>115</v>
      </c>
      <c r="C177" s="30" t="s">
        <v>76</v>
      </c>
      <c r="D177" s="35"/>
      <c r="E177" s="35"/>
      <c r="F177" s="35"/>
    </row>
    <row r="178" spans="1:6">
      <c r="A178" s="30"/>
      <c r="B178" s="31" t="s">
        <v>188</v>
      </c>
      <c r="C178" s="30"/>
      <c r="D178" s="35"/>
      <c r="E178" s="35"/>
      <c r="F178" s="35"/>
    </row>
    <row r="179" spans="1:6">
      <c r="A179" s="30" t="s">
        <v>116</v>
      </c>
      <c r="B179" s="32" t="s">
        <v>15</v>
      </c>
      <c r="C179" s="30" t="s">
        <v>76</v>
      </c>
      <c r="D179" s="35"/>
      <c r="E179" s="35"/>
      <c r="F179" s="35"/>
    </row>
    <row r="180" spans="1:6">
      <c r="A180" s="30" t="s">
        <v>117</v>
      </c>
      <c r="B180" s="32" t="s">
        <v>16</v>
      </c>
      <c r="C180" s="30" t="s">
        <v>76</v>
      </c>
      <c r="D180" s="35"/>
      <c r="E180" s="35"/>
      <c r="F180" s="35"/>
    </row>
    <row r="181" spans="1:6" ht="25.5">
      <c r="A181" s="30" t="s">
        <v>118</v>
      </c>
      <c r="B181" s="32" t="s">
        <v>17</v>
      </c>
      <c r="C181" s="30" t="s">
        <v>76</v>
      </c>
      <c r="D181" s="35"/>
      <c r="E181" s="35"/>
      <c r="F181" s="35"/>
    </row>
    <row r="182" spans="1:6">
      <c r="A182" s="30" t="s">
        <v>119</v>
      </c>
      <c r="B182" s="7" t="s">
        <v>162</v>
      </c>
      <c r="C182" s="30" t="s">
        <v>76</v>
      </c>
      <c r="D182" s="35"/>
      <c r="E182" s="35"/>
      <c r="F182" s="35"/>
    </row>
    <row r="183" spans="1:6" ht="25.5">
      <c r="A183" s="30" t="s">
        <v>120</v>
      </c>
      <c r="B183" s="7" t="s">
        <v>325</v>
      </c>
      <c r="C183" s="30" t="s">
        <v>121</v>
      </c>
      <c r="D183" s="35"/>
      <c r="E183" s="35"/>
      <c r="F183" s="35"/>
    </row>
    <row r="184" spans="1:6" ht="95.25" customHeight="1">
      <c r="A184" s="30" t="s">
        <v>122</v>
      </c>
      <c r="B184" s="7" t="s">
        <v>10</v>
      </c>
      <c r="C184" s="30" t="s">
        <v>24</v>
      </c>
      <c r="D184" s="109" t="s">
        <v>322</v>
      </c>
      <c r="E184" s="110"/>
      <c r="F184" s="111"/>
    </row>
    <row r="185" spans="1:6">
      <c r="B185" s="6"/>
    </row>
    <row r="186" spans="1:6">
      <c r="A186" s="113" t="s">
        <v>124</v>
      </c>
      <c r="B186" s="113"/>
      <c r="C186" s="113"/>
      <c r="D186" s="113"/>
      <c r="E186" s="113"/>
      <c r="F186" s="113"/>
    </row>
    <row r="187" spans="1:6">
      <c r="A187" s="58" t="s">
        <v>274</v>
      </c>
      <c r="C187" s="27"/>
    </row>
    <row r="188" spans="1:6">
      <c r="A188" s="58" t="s">
        <v>275</v>
      </c>
    </row>
    <row r="189" spans="1:6">
      <c r="A189" s="58" t="s">
        <v>276</v>
      </c>
    </row>
    <row r="191" spans="1:6">
      <c r="A191" s="56" t="s">
        <v>277</v>
      </c>
    </row>
    <row r="192" spans="1:6" ht="93" customHeight="1">
      <c r="A192" s="112" t="s">
        <v>301</v>
      </c>
      <c r="B192" s="112"/>
      <c r="C192" s="112"/>
      <c r="D192" s="112"/>
      <c r="E192" s="112"/>
      <c r="F192" s="112"/>
    </row>
    <row r="193" spans="1:6" ht="12.75" customHeight="1">
      <c r="A193" s="112" t="s">
        <v>278</v>
      </c>
      <c r="B193" s="112"/>
      <c r="C193" s="112"/>
      <c r="D193" s="112"/>
      <c r="E193" s="112"/>
      <c r="F193" s="112"/>
    </row>
    <row r="194" spans="1:6">
      <c r="A194" s="112"/>
      <c r="B194" s="112"/>
      <c r="C194" s="112"/>
      <c r="D194" s="112"/>
      <c r="E194" s="112"/>
      <c r="F194" s="112"/>
    </row>
    <row r="195" spans="1:6">
      <c r="A195" s="27"/>
    </row>
    <row r="196" spans="1:6">
      <c r="A196" s="27"/>
      <c r="B196" s="26"/>
      <c r="C196" s="27"/>
    </row>
    <row r="197" spans="1:6">
      <c r="A197" s="27"/>
    </row>
    <row r="198" spans="1:6">
      <c r="A198" s="27"/>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I47"/>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5.7109375" style="1" customWidth="1"/>
    <col min="2" max="2" width="44.140625" style="10" customWidth="1"/>
    <col min="3" max="3" width="14.28515625" style="22"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2"/>
      <c r="I1" s="21" t="s">
        <v>60</v>
      </c>
    </row>
    <row r="2" spans="1:9" ht="39.75" customHeight="1">
      <c r="F2" s="22"/>
      <c r="H2" s="121" t="s">
        <v>152</v>
      </c>
      <c r="I2" s="121"/>
    </row>
    <row r="3" spans="1:9">
      <c r="F3" s="22"/>
    </row>
    <row r="4" spans="1:9">
      <c r="A4" s="96" t="s">
        <v>32</v>
      </c>
      <c r="B4" s="122"/>
      <c r="C4" s="122"/>
      <c r="D4" s="122"/>
      <c r="E4" s="122"/>
      <c r="F4" s="122"/>
      <c r="G4" s="122"/>
      <c r="H4" s="122"/>
      <c r="I4" s="122"/>
    </row>
    <row r="5" spans="1:9">
      <c r="A5" s="96" t="str">
        <f>Титульный!$C$17</f>
        <v>Тюменская ТЭЦ-1 без ДПМ/НВ</v>
      </c>
      <c r="B5" s="122"/>
      <c r="C5" s="122"/>
      <c r="D5" s="122"/>
      <c r="E5" s="122"/>
      <c r="F5" s="122"/>
      <c r="G5" s="122"/>
      <c r="H5" s="122"/>
      <c r="I5" s="122"/>
    </row>
    <row r="7" spans="1:9" s="1" customFormat="1" ht="32.25" customHeight="1">
      <c r="A7" s="123" t="s">
        <v>63</v>
      </c>
      <c r="B7" s="123" t="s">
        <v>6</v>
      </c>
      <c r="C7" s="123" t="s">
        <v>129</v>
      </c>
      <c r="D7" s="123" t="s">
        <v>144</v>
      </c>
      <c r="E7" s="123"/>
      <c r="F7" s="123" t="s">
        <v>126</v>
      </c>
      <c r="G7" s="123"/>
      <c r="H7" s="123" t="s">
        <v>127</v>
      </c>
      <c r="I7" s="123"/>
    </row>
    <row r="8" spans="1:9" s="1" customFormat="1">
      <c r="A8" s="123"/>
      <c r="B8" s="123"/>
      <c r="C8" s="123"/>
      <c r="D8" s="36">
        <f>Титульный!$B$5-2</f>
        <v>2024</v>
      </c>
      <c r="E8" s="37" t="s">
        <v>53</v>
      </c>
      <c r="F8" s="36">
        <f>Титульный!$B$5-1</f>
        <v>2025</v>
      </c>
      <c r="G8" s="37" t="s">
        <v>53</v>
      </c>
      <c r="H8" s="36">
        <f>Титульный!$B$5</f>
        <v>2026</v>
      </c>
      <c r="I8" s="37" t="s">
        <v>53</v>
      </c>
    </row>
    <row r="9" spans="1:9" s="1" customFormat="1">
      <c r="A9" s="123"/>
      <c r="B9" s="123"/>
      <c r="C9" s="123"/>
      <c r="D9" s="8" t="s">
        <v>216</v>
      </c>
      <c r="E9" s="8" t="s">
        <v>217</v>
      </c>
      <c r="F9" s="8" t="s">
        <v>216</v>
      </c>
      <c r="G9" s="8" t="s">
        <v>217</v>
      </c>
      <c r="H9" s="8" t="s">
        <v>216</v>
      </c>
      <c r="I9" s="8" t="s">
        <v>217</v>
      </c>
    </row>
    <row r="10" spans="1:9" s="1" customFormat="1">
      <c r="A10" s="60" t="s">
        <v>292</v>
      </c>
      <c r="B10" s="61"/>
      <c r="C10" s="61"/>
      <c r="D10" s="38"/>
      <c r="E10" s="38"/>
      <c r="F10" s="38"/>
      <c r="G10" s="38"/>
      <c r="H10" s="38"/>
      <c r="I10" s="38"/>
    </row>
    <row r="11" spans="1:9" s="1" customFormat="1" ht="25.5" hidden="1" outlineLevel="1">
      <c r="A11" s="57" t="s">
        <v>155</v>
      </c>
      <c r="B11" s="31" t="s">
        <v>279</v>
      </c>
      <c r="C11" s="30"/>
      <c r="D11" s="38"/>
      <c r="E11" s="38"/>
      <c r="F11" s="38"/>
      <c r="G11" s="38"/>
      <c r="H11" s="38"/>
      <c r="I11" s="38"/>
    </row>
    <row r="12" spans="1:9" s="1" customFormat="1" ht="140.25" hidden="1" outlineLevel="1">
      <c r="A12" s="57"/>
      <c r="B12" s="31" t="s">
        <v>280</v>
      </c>
      <c r="C12" s="57" t="s">
        <v>281</v>
      </c>
      <c r="D12" s="38"/>
      <c r="E12" s="38"/>
      <c r="F12" s="38"/>
      <c r="G12" s="38"/>
      <c r="H12" s="38"/>
      <c r="I12" s="38"/>
    </row>
    <row r="13" spans="1:9" s="1" customFormat="1" ht="153" hidden="1" outlineLevel="1">
      <c r="A13" s="57"/>
      <c r="B13" s="31" t="s">
        <v>282</v>
      </c>
      <c r="C13" s="30" t="s">
        <v>283</v>
      </c>
      <c r="D13" s="38"/>
      <c r="E13" s="38"/>
      <c r="F13" s="38"/>
      <c r="G13" s="38"/>
      <c r="H13" s="38"/>
      <c r="I13" s="38"/>
    </row>
    <row r="14" spans="1:9" s="1" customFormat="1" hidden="1" outlineLevel="1">
      <c r="A14" s="57" t="s">
        <v>157</v>
      </c>
      <c r="B14" s="31" t="s">
        <v>284</v>
      </c>
      <c r="C14" s="30"/>
      <c r="D14" s="38"/>
      <c r="E14" s="38"/>
      <c r="F14" s="38"/>
      <c r="G14" s="38"/>
      <c r="H14" s="38"/>
      <c r="I14" s="38"/>
    </row>
    <row r="15" spans="1:9" s="1" customFormat="1" hidden="1" outlineLevel="1">
      <c r="A15" s="57"/>
      <c r="B15" s="31" t="s">
        <v>285</v>
      </c>
      <c r="C15" s="30"/>
      <c r="D15" s="38"/>
      <c r="E15" s="38"/>
      <c r="F15" s="38"/>
      <c r="G15" s="38"/>
      <c r="H15" s="38"/>
      <c r="I15" s="38"/>
    </row>
    <row r="16" spans="1:9" s="1" customFormat="1" ht="25.5" hidden="1" outlineLevel="1">
      <c r="A16" s="57"/>
      <c r="B16" s="31" t="s">
        <v>286</v>
      </c>
      <c r="C16" s="57" t="s">
        <v>281</v>
      </c>
      <c r="D16" s="38"/>
      <c r="E16" s="38"/>
      <c r="F16" s="38"/>
      <c r="G16" s="38"/>
      <c r="H16" s="38"/>
      <c r="I16" s="38"/>
    </row>
    <row r="17" spans="1:9" s="1" customFormat="1" ht="25.5" hidden="1" outlineLevel="1">
      <c r="A17" s="57"/>
      <c r="B17" s="31" t="s">
        <v>287</v>
      </c>
      <c r="C17" s="30" t="s">
        <v>283</v>
      </c>
      <c r="D17" s="38"/>
      <c r="E17" s="38"/>
      <c r="F17" s="38"/>
      <c r="G17" s="38"/>
      <c r="H17" s="38"/>
      <c r="I17" s="38"/>
    </row>
    <row r="18" spans="1:9" s="1" customFormat="1" hidden="1" outlineLevel="1">
      <c r="A18" s="57"/>
      <c r="B18" s="31" t="s">
        <v>288</v>
      </c>
      <c r="C18" s="30" t="s">
        <v>283</v>
      </c>
      <c r="D18" s="38"/>
      <c r="E18" s="38"/>
      <c r="F18" s="38"/>
      <c r="G18" s="38"/>
      <c r="H18" s="38"/>
      <c r="I18" s="38"/>
    </row>
    <row r="19" spans="1:9" s="1" customFormat="1" collapsed="1">
      <c r="A19" s="59" t="s">
        <v>300</v>
      </c>
      <c r="B19" s="31"/>
      <c r="C19" s="30" t="s">
        <v>283</v>
      </c>
      <c r="D19" s="38"/>
      <c r="E19" s="38"/>
      <c r="F19" s="38"/>
      <c r="G19" s="38"/>
      <c r="H19" s="38"/>
      <c r="I19" s="38"/>
    </row>
    <row r="20" spans="1:9" s="1" customFormat="1">
      <c r="A20" s="59" t="s">
        <v>299</v>
      </c>
      <c r="B20" s="31"/>
      <c r="C20" s="30"/>
      <c r="D20" s="38"/>
      <c r="E20" s="38"/>
      <c r="F20" s="38"/>
      <c r="G20" s="38"/>
      <c r="H20" s="38"/>
      <c r="I20" s="38"/>
    </row>
    <row r="21" spans="1:9" s="1" customFormat="1" ht="25.5" hidden="1" outlineLevel="1">
      <c r="A21" s="57" t="s">
        <v>168</v>
      </c>
      <c r="B21" s="31" t="s">
        <v>289</v>
      </c>
      <c r="C21" s="30" t="s">
        <v>283</v>
      </c>
      <c r="D21" s="38"/>
      <c r="E21" s="38"/>
      <c r="F21" s="38"/>
      <c r="G21" s="38"/>
      <c r="H21" s="38"/>
      <c r="I21" s="38"/>
    </row>
    <row r="22" spans="1:9" s="1" customFormat="1" ht="51" hidden="1" outlineLevel="1">
      <c r="A22" s="57" t="s">
        <v>170</v>
      </c>
      <c r="B22" s="31" t="s">
        <v>290</v>
      </c>
      <c r="C22" s="30" t="s">
        <v>283</v>
      </c>
      <c r="D22" s="38"/>
      <c r="E22" s="38"/>
      <c r="F22" s="38"/>
      <c r="G22" s="38"/>
      <c r="H22" s="38"/>
      <c r="I22" s="38"/>
    </row>
    <row r="23" spans="1:9" s="1" customFormat="1" ht="25.5" hidden="1" outlineLevel="1">
      <c r="A23" s="57" t="s">
        <v>173</v>
      </c>
      <c r="B23" s="31" t="s">
        <v>291</v>
      </c>
      <c r="C23" s="30" t="s">
        <v>283</v>
      </c>
      <c r="D23" s="38"/>
      <c r="E23" s="38"/>
      <c r="F23" s="38"/>
      <c r="G23" s="38"/>
      <c r="H23" s="38"/>
      <c r="I23" s="38"/>
    </row>
    <row r="24" spans="1:9" s="1" customFormat="1" hidden="1" outlineLevel="1">
      <c r="A24" s="57"/>
      <c r="B24" s="31" t="s">
        <v>245</v>
      </c>
      <c r="C24" s="30" t="s">
        <v>283</v>
      </c>
      <c r="D24" s="38"/>
      <c r="E24" s="38"/>
      <c r="F24" s="38"/>
      <c r="G24" s="38"/>
      <c r="H24" s="38"/>
      <c r="I24" s="38"/>
    </row>
    <row r="25" spans="1:9" s="1" customFormat="1" hidden="1" outlineLevel="1">
      <c r="A25" s="57"/>
      <c r="B25" s="31" t="s">
        <v>246</v>
      </c>
      <c r="C25" s="30" t="s">
        <v>283</v>
      </c>
      <c r="D25" s="38"/>
      <c r="E25" s="38"/>
      <c r="F25" s="38"/>
      <c r="G25" s="38"/>
      <c r="H25" s="38"/>
      <c r="I25" s="38"/>
    </row>
    <row r="26" spans="1:9" s="1" customFormat="1" hidden="1" outlineLevel="1">
      <c r="A26" s="57"/>
      <c r="B26" s="31" t="s">
        <v>247</v>
      </c>
      <c r="C26" s="30" t="s">
        <v>283</v>
      </c>
      <c r="D26" s="38"/>
      <c r="E26" s="38"/>
      <c r="F26" s="38"/>
      <c r="G26" s="38"/>
      <c r="H26" s="38"/>
      <c r="I26" s="38"/>
    </row>
    <row r="27" spans="1:9" ht="12.75" customHeight="1" collapsed="1">
      <c r="A27" s="63" t="s">
        <v>293</v>
      </c>
      <c r="B27" s="62"/>
      <c r="C27" s="64"/>
      <c r="D27" s="38"/>
      <c r="E27" s="38"/>
      <c r="F27" s="38"/>
      <c r="G27" s="38"/>
      <c r="H27" s="38"/>
      <c r="I27" s="38"/>
    </row>
    <row r="28" spans="1:9" ht="25.5">
      <c r="A28" s="24" t="s">
        <v>130</v>
      </c>
      <c r="B28" s="31" t="s">
        <v>131</v>
      </c>
      <c r="C28" s="57" t="s">
        <v>296</v>
      </c>
      <c r="D28" s="23">
        <f>'[5]Утв. тарифы на ЭЭ и ЭМ'!$D$14</f>
        <v>782.88</v>
      </c>
      <c r="E28" s="23">
        <f>'[5]Утв. тарифы на ЭЭ и ЭМ'!$E$14</f>
        <v>867.06</v>
      </c>
      <c r="F28" s="23">
        <f>'[6]Утв. тарифы на ЭЭ и ЭМ'!$D$14</f>
        <v>867.06</v>
      </c>
      <c r="G28" s="23">
        <f>'[6]Утв. тарифы на ЭЭ и ЭМ'!$E$14</f>
        <v>1134.8599999999999</v>
      </c>
      <c r="H28" s="119">
        <f>'[24]0.1'!$L$20</f>
        <v>1256.2573966643849</v>
      </c>
      <c r="I28" s="120"/>
    </row>
    <row r="29" spans="1:9" ht="25.5">
      <c r="A29" s="24"/>
      <c r="B29" s="39" t="s">
        <v>326</v>
      </c>
      <c r="C29" s="57" t="s">
        <v>296</v>
      </c>
      <c r="D29" s="38"/>
      <c r="E29" s="38"/>
      <c r="F29" s="23">
        <f>'[24]2.2'!$G$170</f>
        <v>857.17594470853123</v>
      </c>
      <c r="G29" s="23">
        <f>'[24]2.1'!$G$170</f>
        <v>1123.7247841681524</v>
      </c>
      <c r="H29" s="119">
        <f>'[24]2'!$G$170</f>
        <v>1244.4719216166391</v>
      </c>
      <c r="I29" s="120"/>
    </row>
    <row r="30" spans="1:9" ht="25.5">
      <c r="A30" s="24" t="s">
        <v>132</v>
      </c>
      <c r="B30" s="31" t="s">
        <v>133</v>
      </c>
      <c r="C30" s="57" t="s">
        <v>297</v>
      </c>
      <c r="D30" s="23">
        <f>'[5]Утв. тарифы на ЭЭ и ЭМ'!$F$14</f>
        <v>228379.28</v>
      </c>
      <c r="E30" s="23">
        <f>'[5]Утв. тарифы на ЭЭ и ЭМ'!$G$14</f>
        <v>241926.41</v>
      </c>
      <c r="F30" s="23">
        <f>'[6]Утв. тарифы на ЭЭ и ЭМ'!$F$14</f>
        <v>241926.41</v>
      </c>
      <c r="G30" s="23">
        <f>'[6]Утв. тарифы на ЭЭ и ЭМ'!$G$14</f>
        <v>253813.67</v>
      </c>
      <c r="H30" s="119">
        <f>'[24]0.1'!$L$21</f>
        <v>269193.38188292977</v>
      </c>
      <c r="I30" s="120"/>
    </row>
    <row r="31" spans="1:9" ht="27.75" customHeight="1">
      <c r="A31" s="24" t="s">
        <v>134</v>
      </c>
      <c r="B31" s="31" t="s">
        <v>33</v>
      </c>
      <c r="C31" s="30" t="s">
        <v>294</v>
      </c>
      <c r="D31" s="38"/>
      <c r="E31" s="38"/>
      <c r="F31" s="38"/>
      <c r="G31" s="38"/>
      <c r="H31" s="38"/>
      <c r="I31" s="38"/>
    </row>
    <row r="32" spans="1:9" ht="26.25" customHeight="1">
      <c r="A32" s="24" t="s">
        <v>135</v>
      </c>
      <c r="B32" s="40" t="s">
        <v>34</v>
      </c>
      <c r="C32" s="30" t="s">
        <v>294</v>
      </c>
      <c r="D32" s="23">
        <f>'[7]Утв. тарифы на ТЭ и ТН'!M8</f>
        <v>748.66</v>
      </c>
      <c r="E32" s="23">
        <f>'[7]Утв. тарифы на ТЭ и ТН'!N8</f>
        <v>860.49</v>
      </c>
      <c r="F32" s="23">
        <f>'[8]Утв. тарифы на ТЭ и ТН'!$B$6</f>
        <v>860.49</v>
      </c>
      <c r="G32" s="23">
        <f>'[8]Утв. тарифы на ТЭ и ТН'!$C$6</f>
        <v>934.55</v>
      </c>
      <c r="H32" s="119">
        <f>'[9]6.1. ТО'!$I$12</f>
        <v>1130.4356448526562</v>
      </c>
      <c r="I32" s="127"/>
    </row>
    <row r="33" spans="1:9" ht="12.75" customHeight="1">
      <c r="A33" s="24" t="s">
        <v>136</v>
      </c>
      <c r="B33" s="40" t="s">
        <v>35</v>
      </c>
      <c r="C33" s="30" t="s">
        <v>294</v>
      </c>
      <c r="D33" s="38"/>
      <c r="E33" s="38"/>
      <c r="F33" s="38"/>
      <c r="G33" s="38"/>
      <c r="H33" s="38"/>
      <c r="I33" s="38"/>
    </row>
    <row r="34" spans="1:9" ht="12.75" customHeight="1">
      <c r="A34" s="24"/>
      <c r="B34" s="32" t="s">
        <v>36</v>
      </c>
      <c r="C34" s="30" t="s">
        <v>294</v>
      </c>
      <c r="D34" s="38"/>
      <c r="E34" s="38"/>
      <c r="F34" s="38"/>
      <c r="G34" s="38"/>
      <c r="H34" s="38"/>
      <c r="I34" s="38"/>
    </row>
    <row r="35" spans="1:9" ht="12.75" customHeight="1">
      <c r="A35" s="24"/>
      <c r="B35" s="32" t="s">
        <v>37</v>
      </c>
      <c r="C35" s="30" t="s">
        <v>294</v>
      </c>
      <c r="D35" s="38"/>
      <c r="E35" s="38"/>
      <c r="F35" s="38"/>
      <c r="G35" s="38"/>
      <c r="H35" s="38"/>
      <c r="I35" s="38"/>
    </row>
    <row r="36" spans="1:9" ht="12.75" customHeight="1">
      <c r="A36" s="24"/>
      <c r="B36" s="32" t="s">
        <v>38</v>
      </c>
      <c r="C36" s="30" t="s">
        <v>294</v>
      </c>
      <c r="D36" s="38"/>
      <c r="E36" s="38"/>
      <c r="F36" s="38"/>
      <c r="G36" s="38"/>
      <c r="H36" s="38"/>
      <c r="I36" s="38"/>
    </row>
    <row r="37" spans="1:9" ht="12.75" customHeight="1">
      <c r="A37" s="24"/>
      <c r="B37" s="32" t="s">
        <v>39</v>
      </c>
      <c r="C37" s="30" t="s">
        <v>294</v>
      </c>
      <c r="D37" s="38"/>
      <c r="E37" s="38"/>
      <c r="F37" s="38"/>
      <c r="G37" s="38"/>
      <c r="H37" s="38"/>
      <c r="I37" s="38"/>
    </row>
    <row r="38" spans="1:9" ht="12.75" customHeight="1">
      <c r="A38" s="24" t="s">
        <v>137</v>
      </c>
      <c r="B38" s="40" t="s">
        <v>40</v>
      </c>
      <c r="C38" s="30" t="s">
        <v>294</v>
      </c>
      <c r="D38" s="38"/>
      <c r="E38" s="38"/>
      <c r="F38" s="38"/>
      <c r="G38" s="38"/>
      <c r="H38" s="38"/>
      <c r="I38" s="38"/>
    </row>
    <row r="39" spans="1:9" ht="12.75" customHeight="1">
      <c r="A39" s="24" t="s">
        <v>138</v>
      </c>
      <c r="B39" s="31" t="s">
        <v>41</v>
      </c>
      <c r="C39" s="30" t="s">
        <v>24</v>
      </c>
      <c r="D39" s="38"/>
      <c r="E39" s="38"/>
      <c r="F39" s="38"/>
      <c r="G39" s="38"/>
      <c r="H39" s="38"/>
      <c r="I39" s="38"/>
    </row>
    <row r="40" spans="1:9" ht="25.5" customHeight="1">
      <c r="A40" s="24" t="s">
        <v>139</v>
      </c>
      <c r="B40" s="32" t="s">
        <v>42</v>
      </c>
      <c r="C40" s="24" t="s">
        <v>295</v>
      </c>
      <c r="D40" s="38"/>
      <c r="E40" s="38"/>
      <c r="F40" s="38"/>
      <c r="G40" s="38"/>
      <c r="H40" s="38"/>
      <c r="I40" s="38"/>
    </row>
    <row r="41" spans="1:9" ht="12.75" customHeight="1">
      <c r="A41" s="24" t="s">
        <v>140</v>
      </c>
      <c r="B41" s="40" t="s">
        <v>43</v>
      </c>
      <c r="C41" s="30" t="s">
        <v>294</v>
      </c>
      <c r="D41" s="38"/>
      <c r="E41" s="38"/>
      <c r="F41" s="38"/>
      <c r="G41" s="38"/>
      <c r="H41" s="38"/>
      <c r="I41" s="38"/>
    </row>
    <row r="42" spans="1:9" ht="25.5">
      <c r="A42" s="24" t="s">
        <v>141</v>
      </c>
      <c r="B42" s="31" t="s">
        <v>44</v>
      </c>
      <c r="C42" s="57" t="s">
        <v>298</v>
      </c>
      <c r="D42" s="38"/>
      <c r="E42" s="38"/>
      <c r="F42" s="38"/>
      <c r="G42" s="38"/>
      <c r="H42" s="38"/>
      <c r="I42" s="38"/>
    </row>
    <row r="43" spans="1:9" ht="25.5">
      <c r="A43" s="24"/>
      <c r="B43" s="32" t="s">
        <v>45</v>
      </c>
      <c r="C43" s="57" t="s">
        <v>298</v>
      </c>
      <c r="D43" s="23">
        <f>'[7]Утв. тарифы на ТЭ и ТН'!M12</f>
        <v>26.72</v>
      </c>
      <c r="E43" s="23">
        <f>'[7]Утв. тарифы на ТЭ и ТН'!N12</f>
        <v>49.16</v>
      </c>
      <c r="F43" s="23">
        <f>'[8]Утв. тарифы на ТЭ и ТН'!$B$12</f>
        <v>48.9</v>
      </c>
      <c r="G43" s="23">
        <f>'[8]Утв. тарифы на ТЭ и ТН'!$C$12</f>
        <v>48.9</v>
      </c>
      <c r="H43" s="119">
        <f>'[9]6.1 ТН_Тюмень_всего'!$E$13</f>
        <v>84.922515459128462</v>
      </c>
      <c r="I43" s="127"/>
    </row>
    <row r="44" spans="1:9" ht="25.5">
      <c r="A44" s="24"/>
      <c r="B44" s="32" t="s">
        <v>46</v>
      </c>
      <c r="C44" s="57" t="s">
        <v>298</v>
      </c>
      <c r="D44" s="38"/>
      <c r="E44" s="38"/>
      <c r="F44" s="38"/>
      <c r="G44" s="38"/>
      <c r="H44" s="38"/>
      <c r="I44" s="38"/>
    </row>
    <row r="45" spans="1:9">
      <c r="A45" s="6"/>
      <c r="B45" s="27"/>
      <c r="C45" s="26"/>
      <c r="D45" s="27"/>
      <c r="E45" s="27"/>
      <c r="F45" s="27"/>
      <c r="G45" s="27"/>
      <c r="H45" s="27"/>
      <c r="I45" s="27"/>
    </row>
    <row r="46" spans="1:9">
      <c r="A46" s="113" t="s">
        <v>142</v>
      </c>
      <c r="B46" s="113"/>
      <c r="C46" s="113"/>
      <c r="D46" s="113"/>
      <c r="E46" s="113"/>
      <c r="F46" s="113"/>
      <c r="G46" s="113"/>
      <c r="H46" s="113"/>
      <c r="I46" s="113"/>
    </row>
    <row r="47" spans="1:9">
      <c r="A47" s="113" t="s">
        <v>143</v>
      </c>
      <c r="B47" s="113"/>
      <c r="C47" s="113"/>
      <c r="D47" s="113"/>
      <c r="E47" s="113"/>
      <c r="F47" s="113"/>
      <c r="G47" s="113"/>
      <c r="H47" s="113"/>
      <c r="I47" s="113"/>
    </row>
  </sheetData>
  <mergeCells count="16">
    <mergeCell ref="H2:I2"/>
    <mergeCell ref="A4:I4"/>
    <mergeCell ref="A5:I5"/>
    <mergeCell ref="A7:A9"/>
    <mergeCell ref="B7:B9"/>
    <mergeCell ref="A46:I46"/>
    <mergeCell ref="A47:I47"/>
    <mergeCell ref="C7:C9"/>
    <mergeCell ref="D7:E7"/>
    <mergeCell ref="F7:G7"/>
    <mergeCell ref="H7:I7"/>
    <mergeCell ref="H28:I28"/>
    <mergeCell ref="H29:I29"/>
    <mergeCell ref="H30:I30"/>
    <mergeCell ref="H32:I32"/>
    <mergeCell ref="H43:I43"/>
  </mergeCells>
  <pageMargins left="0.70866141732283472" right="0.70866141732283472" top="0.74803149606299213" bottom="0.74803149606299213" header="0.31496062992125984" footer="0.31496062992125984"/>
  <pageSetup paperSize="9" scale="4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8"/>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26" customWidth="1"/>
    <col min="2" max="2" width="56.42578125" style="27" customWidth="1"/>
    <col min="3" max="3" width="12.7109375" style="26" customWidth="1"/>
    <col min="4" max="6" width="23.5703125" style="27" customWidth="1"/>
    <col min="7" max="8" width="11.7109375" style="27" bestFit="1" customWidth="1"/>
    <col min="9" max="251" width="9.140625" style="27"/>
    <col min="252" max="252" width="6.7109375" style="27" customWidth="1"/>
    <col min="253" max="257" width="9.140625" style="27"/>
    <col min="258" max="258" width="12.42578125" style="27" bestFit="1" customWidth="1"/>
    <col min="259" max="261" width="20.7109375" style="27" customWidth="1"/>
    <col min="262" max="262" width="9.85546875" style="27" customWidth="1"/>
    <col min="263" max="507" width="9.140625" style="27"/>
    <col min="508" max="508" width="6.7109375" style="27" customWidth="1"/>
    <col min="509" max="513" width="9.140625" style="27"/>
    <col min="514" max="514" width="12.42578125" style="27" bestFit="1" customWidth="1"/>
    <col min="515" max="517" width="20.7109375" style="27" customWidth="1"/>
    <col min="518" max="518" width="9.85546875" style="27" customWidth="1"/>
    <col min="519" max="763" width="9.140625" style="27"/>
    <col min="764" max="764" width="6.7109375" style="27" customWidth="1"/>
    <col min="765" max="769" width="9.140625" style="27"/>
    <col min="770" max="770" width="12.42578125" style="27" bestFit="1" customWidth="1"/>
    <col min="771" max="773" width="20.7109375" style="27" customWidth="1"/>
    <col min="774" max="774" width="9.85546875" style="27" customWidth="1"/>
    <col min="775" max="1019" width="9.140625" style="27"/>
    <col min="1020" max="1020" width="6.7109375" style="27" customWidth="1"/>
    <col min="1021" max="1025" width="9.140625" style="27"/>
    <col min="1026" max="1026" width="12.42578125" style="27" bestFit="1" customWidth="1"/>
    <col min="1027" max="1029" width="20.7109375" style="27" customWidth="1"/>
    <col min="1030" max="1030" width="9.85546875" style="27" customWidth="1"/>
    <col min="1031" max="1275" width="9.140625" style="27"/>
    <col min="1276" max="1276" width="6.7109375" style="27" customWidth="1"/>
    <col min="1277" max="1281" width="9.140625" style="27"/>
    <col min="1282" max="1282" width="12.42578125" style="27" bestFit="1" customWidth="1"/>
    <col min="1283" max="1285" width="20.7109375" style="27" customWidth="1"/>
    <col min="1286" max="1286" width="9.85546875" style="27" customWidth="1"/>
    <col min="1287" max="1531" width="9.140625" style="27"/>
    <col min="1532" max="1532" width="6.7109375" style="27" customWidth="1"/>
    <col min="1533" max="1537" width="9.140625" style="27"/>
    <col min="1538" max="1538" width="12.42578125" style="27" bestFit="1" customWidth="1"/>
    <col min="1539" max="1541" width="20.7109375" style="27" customWidth="1"/>
    <col min="1542" max="1542" width="9.85546875" style="27" customWidth="1"/>
    <col min="1543" max="1787" width="9.140625" style="27"/>
    <col min="1788" max="1788" width="6.7109375" style="27" customWidth="1"/>
    <col min="1789" max="1793" width="9.140625" style="27"/>
    <col min="1794" max="1794" width="12.42578125" style="27" bestFit="1" customWidth="1"/>
    <col min="1795" max="1797" width="20.7109375" style="27" customWidth="1"/>
    <col min="1798" max="1798" width="9.85546875" style="27" customWidth="1"/>
    <col min="1799" max="2043" width="9.140625" style="27"/>
    <col min="2044" max="2044" width="6.7109375" style="27" customWidth="1"/>
    <col min="2045" max="2049" width="9.140625" style="27"/>
    <col min="2050" max="2050" width="12.42578125" style="27" bestFit="1" customWidth="1"/>
    <col min="2051" max="2053" width="20.7109375" style="27" customWidth="1"/>
    <col min="2054" max="2054" width="9.85546875" style="27" customWidth="1"/>
    <col min="2055" max="2299" width="9.140625" style="27"/>
    <col min="2300" max="2300" width="6.7109375" style="27" customWidth="1"/>
    <col min="2301" max="2305" width="9.140625" style="27"/>
    <col min="2306" max="2306" width="12.42578125" style="27" bestFit="1" customWidth="1"/>
    <col min="2307" max="2309" width="20.7109375" style="27" customWidth="1"/>
    <col min="2310" max="2310" width="9.85546875" style="27" customWidth="1"/>
    <col min="2311" max="2555" width="9.140625" style="27"/>
    <col min="2556" max="2556" width="6.7109375" style="27" customWidth="1"/>
    <col min="2557" max="2561" width="9.140625" style="27"/>
    <col min="2562" max="2562" width="12.42578125" style="27" bestFit="1" customWidth="1"/>
    <col min="2563" max="2565" width="20.7109375" style="27" customWidth="1"/>
    <col min="2566" max="2566" width="9.85546875" style="27" customWidth="1"/>
    <col min="2567" max="2811" width="9.140625" style="27"/>
    <col min="2812" max="2812" width="6.7109375" style="27" customWidth="1"/>
    <col min="2813" max="2817" width="9.140625" style="27"/>
    <col min="2818" max="2818" width="12.42578125" style="27" bestFit="1" customWidth="1"/>
    <col min="2819" max="2821" width="20.7109375" style="27" customWidth="1"/>
    <col min="2822" max="2822" width="9.85546875" style="27" customWidth="1"/>
    <col min="2823" max="3067" width="9.140625" style="27"/>
    <col min="3068" max="3068" width="6.7109375" style="27" customWidth="1"/>
    <col min="3069" max="3073" width="9.140625" style="27"/>
    <col min="3074" max="3074" width="12.42578125" style="27" bestFit="1" customWidth="1"/>
    <col min="3075" max="3077" width="20.7109375" style="27" customWidth="1"/>
    <col min="3078" max="3078" width="9.85546875" style="27" customWidth="1"/>
    <col min="3079" max="3323" width="9.140625" style="27"/>
    <col min="3324" max="3324" width="6.7109375" style="27" customWidth="1"/>
    <col min="3325" max="3329" width="9.140625" style="27"/>
    <col min="3330" max="3330" width="12.42578125" style="27" bestFit="1" customWidth="1"/>
    <col min="3331" max="3333" width="20.7109375" style="27" customWidth="1"/>
    <col min="3334" max="3334" width="9.85546875" style="27" customWidth="1"/>
    <col min="3335" max="3579" width="9.140625" style="27"/>
    <col min="3580" max="3580" width="6.7109375" style="27" customWidth="1"/>
    <col min="3581" max="3585" width="9.140625" style="27"/>
    <col min="3586" max="3586" width="12.42578125" style="27" bestFit="1" customWidth="1"/>
    <col min="3587" max="3589" width="20.7109375" style="27" customWidth="1"/>
    <col min="3590" max="3590" width="9.85546875" style="27" customWidth="1"/>
    <col min="3591" max="3835" width="9.140625" style="27"/>
    <col min="3836" max="3836" width="6.7109375" style="27" customWidth="1"/>
    <col min="3837" max="3841" width="9.140625" style="27"/>
    <col min="3842" max="3842" width="12.42578125" style="27" bestFit="1" customWidth="1"/>
    <col min="3843" max="3845" width="20.7109375" style="27" customWidth="1"/>
    <col min="3846" max="3846" width="9.85546875" style="27" customWidth="1"/>
    <col min="3847" max="4091" width="9.140625" style="27"/>
    <col min="4092" max="4092" width="6.7109375" style="27" customWidth="1"/>
    <col min="4093" max="4097" width="9.140625" style="27"/>
    <col min="4098" max="4098" width="12.42578125" style="27" bestFit="1" customWidth="1"/>
    <col min="4099" max="4101" width="20.7109375" style="27" customWidth="1"/>
    <col min="4102" max="4102" width="9.85546875" style="27" customWidth="1"/>
    <col min="4103" max="4347" width="9.140625" style="27"/>
    <col min="4348" max="4348" width="6.7109375" style="27" customWidth="1"/>
    <col min="4349" max="4353" width="9.140625" style="27"/>
    <col min="4354" max="4354" width="12.42578125" style="27" bestFit="1" customWidth="1"/>
    <col min="4355" max="4357" width="20.7109375" style="27" customWidth="1"/>
    <col min="4358" max="4358" width="9.85546875" style="27" customWidth="1"/>
    <col min="4359" max="4603" width="9.140625" style="27"/>
    <col min="4604" max="4604" width="6.7109375" style="27" customWidth="1"/>
    <col min="4605" max="4609" width="9.140625" style="27"/>
    <col min="4610" max="4610" width="12.42578125" style="27" bestFit="1" customWidth="1"/>
    <col min="4611" max="4613" width="20.7109375" style="27" customWidth="1"/>
    <col min="4614" max="4614" width="9.85546875" style="27" customWidth="1"/>
    <col min="4615" max="4859" width="9.140625" style="27"/>
    <col min="4860" max="4860" width="6.7109375" style="27" customWidth="1"/>
    <col min="4861" max="4865" width="9.140625" style="27"/>
    <col min="4866" max="4866" width="12.42578125" style="27" bestFit="1" customWidth="1"/>
    <col min="4867" max="4869" width="20.7109375" style="27" customWidth="1"/>
    <col min="4870" max="4870" width="9.85546875" style="27" customWidth="1"/>
    <col min="4871" max="5115" width="9.140625" style="27"/>
    <col min="5116" max="5116" width="6.7109375" style="27" customWidth="1"/>
    <col min="5117" max="5121" width="9.140625" style="27"/>
    <col min="5122" max="5122" width="12.42578125" style="27" bestFit="1" customWidth="1"/>
    <col min="5123" max="5125" width="20.7109375" style="27" customWidth="1"/>
    <col min="5126" max="5126" width="9.85546875" style="27" customWidth="1"/>
    <col min="5127" max="5371" width="9.140625" style="27"/>
    <col min="5372" max="5372" width="6.7109375" style="27" customWidth="1"/>
    <col min="5373" max="5377" width="9.140625" style="27"/>
    <col min="5378" max="5378" width="12.42578125" style="27" bestFit="1" customWidth="1"/>
    <col min="5379" max="5381" width="20.7109375" style="27" customWidth="1"/>
    <col min="5382" max="5382" width="9.85546875" style="27" customWidth="1"/>
    <col min="5383" max="5627" width="9.140625" style="27"/>
    <col min="5628" max="5628" width="6.7109375" style="27" customWidth="1"/>
    <col min="5629" max="5633" width="9.140625" style="27"/>
    <col min="5634" max="5634" width="12.42578125" style="27" bestFit="1" customWidth="1"/>
    <col min="5635" max="5637" width="20.7109375" style="27" customWidth="1"/>
    <col min="5638" max="5638" width="9.85546875" style="27" customWidth="1"/>
    <col min="5639" max="5883" width="9.140625" style="27"/>
    <col min="5884" max="5884" width="6.7109375" style="27" customWidth="1"/>
    <col min="5885" max="5889" width="9.140625" style="27"/>
    <col min="5890" max="5890" width="12.42578125" style="27" bestFit="1" customWidth="1"/>
    <col min="5891" max="5893" width="20.7109375" style="27" customWidth="1"/>
    <col min="5894" max="5894" width="9.85546875" style="27" customWidth="1"/>
    <col min="5895" max="6139" width="9.140625" style="27"/>
    <col min="6140" max="6140" width="6.7109375" style="27" customWidth="1"/>
    <col min="6141" max="6145" width="9.140625" style="27"/>
    <col min="6146" max="6146" width="12.42578125" style="27" bestFit="1" customWidth="1"/>
    <col min="6147" max="6149" width="20.7109375" style="27" customWidth="1"/>
    <col min="6150" max="6150" width="9.85546875" style="27" customWidth="1"/>
    <col min="6151" max="6395" width="9.140625" style="27"/>
    <col min="6396" max="6396" width="6.7109375" style="27" customWidth="1"/>
    <col min="6397" max="6401" width="9.140625" style="27"/>
    <col min="6402" max="6402" width="12.42578125" style="27" bestFit="1" customWidth="1"/>
    <col min="6403" max="6405" width="20.7109375" style="27" customWidth="1"/>
    <col min="6406" max="6406" width="9.85546875" style="27" customWidth="1"/>
    <col min="6407" max="6651" width="9.140625" style="27"/>
    <col min="6652" max="6652" width="6.7109375" style="27" customWidth="1"/>
    <col min="6653" max="6657" width="9.140625" style="27"/>
    <col min="6658" max="6658" width="12.42578125" style="27" bestFit="1" customWidth="1"/>
    <col min="6659" max="6661" width="20.7109375" style="27" customWidth="1"/>
    <col min="6662" max="6662" width="9.85546875" style="27" customWidth="1"/>
    <col min="6663" max="6907" width="9.140625" style="27"/>
    <col min="6908" max="6908" width="6.7109375" style="27" customWidth="1"/>
    <col min="6909" max="6913" width="9.140625" style="27"/>
    <col min="6914" max="6914" width="12.42578125" style="27" bestFit="1" customWidth="1"/>
    <col min="6915" max="6917" width="20.7109375" style="27" customWidth="1"/>
    <col min="6918" max="6918" width="9.85546875" style="27" customWidth="1"/>
    <col min="6919" max="7163" width="9.140625" style="27"/>
    <col min="7164" max="7164" width="6.7109375" style="27" customWidth="1"/>
    <col min="7165" max="7169" width="9.140625" style="27"/>
    <col min="7170" max="7170" width="12.42578125" style="27" bestFit="1" customWidth="1"/>
    <col min="7171" max="7173" width="20.7109375" style="27" customWidth="1"/>
    <col min="7174" max="7174" width="9.85546875" style="27" customWidth="1"/>
    <col min="7175" max="7419" width="9.140625" style="27"/>
    <col min="7420" max="7420" width="6.7109375" style="27" customWidth="1"/>
    <col min="7421" max="7425" width="9.140625" style="27"/>
    <col min="7426" max="7426" width="12.42578125" style="27" bestFit="1" customWidth="1"/>
    <col min="7427" max="7429" width="20.7109375" style="27" customWidth="1"/>
    <col min="7430" max="7430" width="9.85546875" style="27" customWidth="1"/>
    <col min="7431" max="7675" width="9.140625" style="27"/>
    <col min="7676" max="7676" width="6.7109375" style="27" customWidth="1"/>
    <col min="7677" max="7681" width="9.140625" style="27"/>
    <col min="7682" max="7682" width="12.42578125" style="27" bestFit="1" customWidth="1"/>
    <col min="7683" max="7685" width="20.7109375" style="27" customWidth="1"/>
    <col min="7686" max="7686" width="9.85546875" style="27" customWidth="1"/>
    <col min="7687" max="7931" width="9.140625" style="27"/>
    <col min="7932" max="7932" width="6.7109375" style="27" customWidth="1"/>
    <col min="7933" max="7937" width="9.140625" style="27"/>
    <col min="7938" max="7938" width="12.42578125" style="27" bestFit="1" customWidth="1"/>
    <col min="7939" max="7941" width="20.7109375" style="27" customWidth="1"/>
    <col min="7942" max="7942" width="9.85546875" style="27" customWidth="1"/>
    <col min="7943" max="8187" width="9.140625" style="27"/>
    <col min="8188" max="8188" width="6.7109375" style="27" customWidth="1"/>
    <col min="8189" max="8193" width="9.140625" style="27"/>
    <col min="8194" max="8194" width="12.42578125" style="27" bestFit="1" customWidth="1"/>
    <col min="8195" max="8197" width="20.7109375" style="27" customWidth="1"/>
    <col min="8198" max="8198" width="9.85546875" style="27" customWidth="1"/>
    <col min="8199" max="8443" width="9.140625" style="27"/>
    <col min="8444" max="8444" width="6.7109375" style="27" customWidth="1"/>
    <col min="8445" max="8449" width="9.140625" style="27"/>
    <col min="8450" max="8450" width="12.42578125" style="27" bestFit="1" customWidth="1"/>
    <col min="8451" max="8453" width="20.7109375" style="27" customWidth="1"/>
    <col min="8454" max="8454" width="9.85546875" style="27" customWidth="1"/>
    <col min="8455" max="8699" width="9.140625" style="27"/>
    <col min="8700" max="8700" width="6.7109375" style="27" customWidth="1"/>
    <col min="8701" max="8705" width="9.140625" style="27"/>
    <col min="8706" max="8706" width="12.42578125" style="27" bestFit="1" customWidth="1"/>
    <col min="8707" max="8709" width="20.7109375" style="27" customWidth="1"/>
    <col min="8710" max="8710" width="9.85546875" style="27" customWidth="1"/>
    <col min="8711" max="8955" width="9.140625" style="27"/>
    <col min="8956" max="8956" width="6.7109375" style="27" customWidth="1"/>
    <col min="8957" max="8961" width="9.140625" style="27"/>
    <col min="8962" max="8962" width="12.42578125" style="27" bestFit="1" customWidth="1"/>
    <col min="8963" max="8965" width="20.7109375" style="27" customWidth="1"/>
    <col min="8966" max="8966" width="9.85546875" style="27" customWidth="1"/>
    <col min="8967" max="9211" width="9.140625" style="27"/>
    <col min="9212" max="9212" width="6.7109375" style="27" customWidth="1"/>
    <col min="9213" max="9217" width="9.140625" style="27"/>
    <col min="9218" max="9218" width="12.42578125" style="27" bestFit="1" customWidth="1"/>
    <col min="9219" max="9221" width="20.7109375" style="27" customWidth="1"/>
    <col min="9222" max="9222" width="9.85546875" style="27" customWidth="1"/>
    <col min="9223" max="9467" width="9.140625" style="27"/>
    <col min="9468" max="9468" width="6.7109375" style="27" customWidth="1"/>
    <col min="9469" max="9473" width="9.140625" style="27"/>
    <col min="9474" max="9474" width="12.42578125" style="27" bestFit="1" customWidth="1"/>
    <col min="9475" max="9477" width="20.7109375" style="27" customWidth="1"/>
    <col min="9478" max="9478" width="9.85546875" style="27" customWidth="1"/>
    <col min="9479" max="9723" width="9.140625" style="27"/>
    <col min="9724" max="9724" width="6.7109375" style="27" customWidth="1"/>
    <col min="9725" max="9729" width="9.140625" style="27"/>
    <col min="9730" max="9730" width="12.42578125" style="27" bestFit="1" customWidth="1"/>
    <col min="9731" max="9733" width="20.7109375" style="27" customWidth="1"/>
    <col min="9734" max="9734" width="9.85546875" style="27" customWidth="1"/>
    <col min="9735" max="9979" width="9.140625" style="27"/>
    <col min="9980" max="9980" width="6.7109375" style="27" customWidth="1"/>
    <col min="9981" max="9985" width="9.140625" style="27"/>
    <col min="9986" max="9986" width="12.42578125" style="27" bestFit="1" customWidth="1"/>
    <col min="9987" max="9989" width="20.7109375" style="27" customWidth="1"/>
    <col min="9990" max="9990" width="9.85546875" style="27" customWidth="1"/>
    <col min="9991" max="10235" width="9.140625" style="27"/>
    <col min="10236" max="10236" width="6.7109375" style="27" customWidth="1"/>
    <col min="10237" max="10241" width="9.140625" style="27"/>
    <col min="10242" max="10242" width="12.42578125" style="27" bestFit="1" customWidth="1"/>
    <col min="10243" max="10245" width="20.7109375" style="27" customWidth="1"/>
    <col min="10246" max="10246" width="9.85546875" style="27" customWidth="1"/>
    <col min="10247" max="10491" width="9.140625" style="27"/>
    <col min="10492" max="10492" width="6.7109375" style="27" customWidth="1"/>
    <col min="10493" max="10497" width="9.140625" style="27"/>
    <col min="10498" max="10498" width="12.42578125" style="27" bestFit="1" customWidth="1"/>
    <col min="10499" max="10501" width="20.7109375" style="27" customWidth="1"/>
    <col min="10502" max="10502" width="9.85546875" style="27" customWidth="1"/>
    <col min="10503" max="10747" width="9.140625" style="27"/>
    <col min="10748" max="10748" width="6.7109375" style="27" customWidth="1"/>
    <col min="10749" max="10753" width="9.140625" style="27"/>
    <col min="10754" max="10754" width="12.42578125" style="27" bestFit="1" customWidth="1"/>
    <col min="10755" max="10757" width="20.7109375" style="27" customWidth="1"/>
    <col min="10758" max="10758" width="9.85546875" style="27" customWidth="1"/>
    <col min="10759" max="11003" width="9.140625" style="27"/>
    <col min="11004" max="11004" width="6.7109375" style="27" customWidth="1"/>
    <col min="11005" max="11009" width="9.140625" style="27"/>
    <col min="11010" max="11010" width="12.42578125" style="27" bestFit="1" customWidth="1"/>
    <col min="11011" max="11013" width="20.7109375" style="27" customWidth="1"/>
    <col min="11014" max="11014" width="9.85546875" style="27" customWidth="1"/>
    <col min="11015" max="11259" width="9.140625" style="27"/>
    <col min="11260" max="11260" width="6.7109375" style="27" customWidth="1"/>
    <col min="11261" max="11265" width="9.140625" style="27"/>
    <col min="11266" max="11266" width="12.42578125" style="27" bestFit="1" customWidth="1"/>
    <col min="11267" max="11269" width="20.7109375" style="27" customWidth="1"/>
    <col min="11270" max="11270" width="9.85546875" style="27" customWidth="1"/>
    <col min="11271" max="11515" width="9.140625" style="27"/>
    <col min="11516" max="11516" width="6.7109375" style="27" customWidth="1"/>
    <col min="11517" max="11521" width="9.140625" style="27"/>
    <col min="11522" max="11522" width="12.42578125" style="27" bestFit="1" customWidth="1"/>
    <col min="11523" max="11525" width="20.7109375" style="27" customWidth="1"/>
    <col min="11526" max="11526" width="9.85546875" style="27" customWidth="1"/>
    <col min="11527" max="11771" width="9.140625" style="27"/>
    <col min="11772" max="11772" width="6.7109375" style="27" customWidth="1"/>
    <col min="11773" max="11777" width="9.140625" style="27"/>
    <col min="11778" max="11778" width="12.42578125" style="27" bestFit="1" customWidth="1"/>
    <col min="11779" max="11781" width="20.7109375" style="27" customWidth="1"/>
    <col min="11782" max="11782" width="9.85546875" style="27" customWidth="1"/>
    <col min="11783" max="12027" width="9.140625" style="27"/>
    <col min="12028" max="12028" width="6.7109375" style="27" customWidth="1"/>
    <col min="12029" max="12033" width="9.140625" style="27"/>
    <col min="12034" max="12034" width="12.42578125" style="27" bestFit="1" customWidth="1"/>
    <col min="12035" max="12037" width="20.7109375" style="27" customWidth="1"/>
    <col min="12038" max="12038" width="9.85546875" style="27" customWidth="1"/>
    <col min="12039" max="12283" width="9.140625" style="27"/>
    <col min="12284" max="12284" width="6.7109375" style="27" customWidth="1"/>
    <col min="12285" max="12289" width="9.140625" style="27"/>
    <col min="12290" max="12290" width="12.42578125" style="27" bestFit="1" customWidth="1"/>
    <col min="12291" max="12293" width="20.7109375" style="27" customWidth="1"/>
    <col min="12294" max="12294" width="9.85546875" style="27" customWidth="1"/>
    <col min="12295" max="12539" width="9.140625" style="27"/>
    <col min="12540" max="12540" width="6.7109375" style="27" customWidth="1"/>
    <col min="12541" max="12545" width="9.140625" style="27"/>
    <col min="12546" max="12546" width="12.42578125" style="27" bestFit="1" customWidth="1"/>
    <col min="12547" max="12549" width="20.7109375" style="27" customWidth="1"/>
    <col min="12550" max="12550" width="9.85546875" style="27" customWidth="1"/>
    <col min="12551" max="12795" width="9.140625" style="27"/>
    <col min="12796" max="12796" width="6.7109375" style="27" customWidth="1"/>
    <col min="12797" max="12801" width="9.140625" style="27"/>
    <col min="12802" max="12802" width="12.42578125" style="27" bestFit="1" customWidth="1"/>
    <col min="12803" max="12805" width="20.7109375" style="27" customWidth="1"/>
    <col min="12806" max="12806" width="9.85546875" style="27" customWidth="1"/>
    <col min="12807" max="13051" width="9.140625" style="27"/>
    <col min="13052" max="13052" width="6.7109375" style="27" customWidth="1"/>
    <col min="13053" max="13057" width="9.140625" style="27"/>
    <col min="13058" max="13058" width="12.42578125" style="27" bestFit="1" customWidth="1"/>
    <col min="13059" max="13061" width="20.7109375" style="27" customWidth="1"/>
    <col min="13062" max="13062" width="9.85546875" style="27" customWidth="1"/>
    <col min="13063" max="13307" width="9.140625" style="27"/>
    <col min="13308" max="13308" width="6.7109375" style="27" customWidth="1"/>
    <col min="13309" max="13313" width="9.140625" style="27"/>
    <col min="13314" max="13314" width="12.42578125" style="27" bestFit="1" customWidth="1"/>
    <col min="13315" max="13317" width="20.7109375" style="27" customWidth="1"/>
    <col min="13318" max="13318" width="9.85546875" style="27" customWidth="1"/>
    <col min="13319" max="13563" width="9.140625" style="27"/>
    <col min="13564" max="13564" width="6.7109375" style="27" customWidth="1"/>
    <col min="13565" max="13569" width="9.140625" style="27"/>
    <col min="13570" max="13570" width="12.42578125" style="27" bestFit="1" customWidth="1"/>
    <col min="13571" max="13573" width="20.7109375" style="27" customWidth="1"/>
    <col min="13574" max="13574" width="9.85546875" style="27" customWidth="1"/>
    <col min="13575" max="13819" width="9.140625" style="27"/>
    <col min="13820" max="13820" width="6.7109375" style="27" customWidth="1"/>
    <col min="13821" max="13825" width="9.140625" style="27"/>
    <col min="13826" max="13826" width="12.42578125" style="27" bestFit="1" customWidth="1"/>
    <col min="13827" max="13829" width="20.7109375" style="27" customWidth="1"/>
    <col min="13830" max="13830" width="9.85546875" style="27" customWidth="1"/>
    <col min="13831" max="14075" width="9.140625" style="27"/>
    <col min="14076" max="14076" width="6.7109375" style="27" customWidth="1"/>
    <col min="14077" max="14081" width="9.140625" style="27"/>
    <col min="14082" max="14082" width="12.42578125" style="27" bestFit="1" customWidth="1"/>
    <col min="14083" max="14085" width="20.7109375" style="27" customWidth="1"/>
    <col min="14086" max="14086" width="9.85546875" style="27" customWidth="1"/>
    <col min="14087" max="14331" width="9.140625" style="27"/>
    <col min="14332" max="14332" width="6.7109375" style="27" customWidth="1"/>
    <col min="14333" max="14337" width="9.140625" style="27"/>
    <col min="14338" max="14338" width="12.42578125" style="27" bestFit="1" customWidth="1"/>
    <col min="14339" max="14341" width="20.7109375" style="27" customWidth="1"/>
    <col min="14342" max="14342" width="9.85546875" style="27" customWidth="1"/>
    <col min="14343" max="14587" width="9.140625" style="27"/>
    <col min="14588" max="14588" width="6.7109375" style="27" customWidth="1"/>
    <col min="14589" max="14593" width="9.140625" style="27"/>
    <col min="14594" max="14594" width="12.42578125" style="27" bestFit="1" customWidth="1"/>
    <col min="14595" max="14597" width="20.7109375" style="27" customWidth="1"/>
    <col min="14598" max="14598" width="9.85546875" style="27" customWidth="1"/>
    <col min="14599" max="14843" width="9.140625" style="27"/>
    <col min="14844" max="14844" width="6.7109375" style="27" customWidth="1"/>
    <col min="14845" max="14849" width="9.140625" style="27"/>
    <col min="14850" max="14850" width="12.42578125" style="27" bestFit="1" customWidth="1"/>
    <col min="14851" max="14853" width="20.7109375" style="27" customWidth="1"/>
    <col min="14854" max="14854" width="9.85546875" style="27" customWidth="1"/>
    <col min="14855" max="15099" width="9.140625" style="27"/>
    <col min="15100" max="15100" width="6.7109375" style="27" customWidth="1"/>
    <col min="15101" max="15105" width="9.140625" style="27"/>
    <col min="15106" max="15106" width="12.42578125" style="27" bestFit="1" customWidth="1"/>
    <col min="15107" max="15109" width="20.7109375" style="27" customWidth="1"/>
    <col min="15110" max="15110" width="9.85546875" style="27" customWidth="1"/>
    <col min="15111" max="15355" width="9.140625" style="27"/>
    <col min="15356" max="15356" width="6.7109375" style="27" customWidth="1"/>
    <col min="15357" max="15361" width="9.140625" style="27"/>
    <col min="15362" max="15362" width="12.42578125" style="27" bestFit="1" customWidth="1"/>
    <col min="15363" max="15365" width="20.7109375" style="27" customWidth="1"/>
    <col min="15366" max="15366" width="9.85546875" style="27" customWidth="1"/>
    <col min="15367" max="15611" width="9.140625" style="27"/>
    <col min="15612" max="15612" width="6.7109375" style="27" customWidth="1"/>
    <col min="15613" max="15617" width="9.140625" style="27"/>
    <col min="15618" max="15618" width="12.42578125" style="27" bestFit="1" customWidth="1"/>
    <col min="15619" max="15621" width="20.7109375" style="27" customWidth="1"/>
    <col min="15622" max="15622" width="9.85546875" style="27" customWidth="1"/>
    <col min="15623" max="15867" width="9.140625" style="27"/>
    <col min="15868" max="15868" width="6.7109375" style="27" customWidth="1"/>
    <col min="15869" max="15873" width="9.140625" style="27"/>
    <col min="15874" max="15874" width="12.42578125" style="27" bestFit="1" customWidth="1"/>
    <col min="15875" max="15877" width="20.7109375" style="27" customWidth="1"/>
    <col min="15878" max="15878" width="9.85546875" style="27" customWidth="1"/>
    <col min="15879" max="16123" width="9.140625" style="27"/>
    <col min="16124" max="16124" width="6.7109375" style="27" customWidth="1"/>
    <col min="16125" max="16129" width="9.140625" style="27"/>
    <col min="16130" max="16130" width="12.42578125" style="27" bestFit="1" customWidth="1"/>
    <col min="16131" max="16133" width="20.7109375" style="27" customWidth="1"/>
    <col min="16134" max="16134" width="9.85546875" style="27" customWidth="1"/>
    <col min="16135" max="16384" width="9.140625" style="27"/>
  </cols>
  <sheetData>
    <row r="1" spans="1:6">
      <c r="F1" s="28" t="s">
        <v>60</v>
      </c>
    </row>
    <row r="2" spans="1:6" ht="39.75" customHeight="1">
      <c r="E2" s="108" t="s">
        <v>152</v>
      </c>
      <c r="F2" s="108"/>
    </row>
    <row r="3" spans="1:6">
      <c r="B3" s="53"/>
    </row>
    <row r="4" spans="1:6">
      <c r="A4" s="114" t="s">
        <v>273</v>
      </c>
      <c r="B4" s="114"/>
      <c r="C4" s="114"/>
      <c r="D4" s="114"/>
      <c r="E4" s="114"/>
      <c r="F4" s="114"/>
    </row>
    <row r="5" spans="1:6">
      <c r="A5" s="114" t="str">
        <f>Титульный!$C$18</f>
        <v>Тюменская ТЭЦ-1 (БЛ 2) НВ</v>
      </c>
      <c r="B5" s="114"/>
      <c r="C5" s="114"/>
      <c r="D5" s="114"/>
      <c r="E5" s="114"/>
      <c r="F5" s="114"/>
    </row>
    <row r="6" spans="1:6">
      <c r="A6" s="29"/>
      <c r="B6" s="29"/>
      <c r="C6" s="29"/>
      <c r="D6" s="29"/>
      <c r="E6" s="29"/>
      <c r="F6" s="29"/>
    </row>
    <row r="7" spans="1:6" s="6" customFormat="1" ht="38.25">
      <c r="A7" s="115" t="s">
        <v>0</v>
      </c>
      <c r="B7" s="115" t="s">
        <v>6</v>
      </c>
      <c r="C7" s="115" t="s">
        <v>7</v>
      </c>
      <c r="D7" s="24" t="s">
        <v>125</v>
      </c>
      <c r="E7" s="24" t="s">
        <v>126</v>
      </c>
      <c r="F7" s="24" t="s">
        <v>127</v>
      </c>
    </row>
    <row r="8" spans="1:6" s="6" customFormat="1">
      <c r="A8" s="115"/>
      <c r="B8" s="115"/>
      <c r="C8" s="115"/>
      <c r="D8" s="24">
        <f>Титульный!$B$5-2</f>
        <v>2024</v>
      </c>
      <c r="E8" s="24">
        <f>Титульный!$B$5-1</f>
        <v>2025</v>
      </c>
      <c r="F8" s="24">
        <f>Титульный!$B$5</f>
        <v>2026</v>
      </c>
    </row>
    <row r="9" spans="1:6" s="6" customFormat="1">
      <c r="A9" s="115"/>
      <c r="B9" s="115"/>
      <c r="C9" s="115"/>
      <c r="D9" s="24" t="s">
        <v>53</v>
      </c>
      <c r="E9" s="24" t="s">
        <v>53</v>
      </c>
      <c r="F9" s="24" t="s">
        <v>53</v>
      </c>
    </row>
    <row r="10" spans="1:6" s="6" customFormat="1" ht="26.25" customHeight="1">
      <c r="A10" s="109" t="s">
        <v>153</v>
      </c>
      <c r="B10" s="110"/>
      <c r="C10" s="110"/>
      <c r="D10" s="110"/>
      <c r="E10" s="110"/>
      <c r="F10" s="111"/>
    </row>
    <row r="11" spans="1:6" s="6" customFormat="1" hidden="1" outlineLevel="1">
      <c r="A11" s="30" t="s">
        <v>64</v>
      </c>
      <c r="B11" s="31" t="s">
        <v>154</v>
      </c>
      <c r="C11" s="30"/>
      <c r="D11" s="35"/>
      <c r="E11" s="35"/>
      <c r="F11" s="35"/>
    </row>
    <row r="12" spans="1:6" s="6" customFormat="1" hidden="1" outlineLevel="1">
      <c r="A12" s="30" t="s">
        <v>155</v>
      </c>
      <c r="B12" s="31" t="s">
        <v>156</v>
      </c>
      <c r="C12" s="30" t="s">
        <v>76</v>
      </c>
      <c r="D12" s="35"/>
      <c r="E12" s="35"/>
      <c r="F12" s="35"/>
    </row>
    <row r="13" spans="1:6" s="6" customFormat="1" hidden="1" outlineLevel="1">
      <c r="A13" s="30" t="s">
        <v>157</v>
      </c>
      <c r="B13" s="31" t="s">
        <v>158</v>
      </c>
      <c r="C13" s="30" t="s">
        <v>76</v>
      </c>
      <c r="D13" s="35"/>
      <c r="E13" s="35"/>
      <c r="F13" s="35"/>
    </row>
    <row r="14" spans="1:6" s="6" customFormat="1" hidden="1" outlineLevel="1">
      <c r="A14" s="30" t="s">
        <v>159</v>
      </c>
      <c r="B14" s="31" t="s">
        <v>160</v>
      </c>
      <c r="C14" s="30" t="s">
        <v>76</v>
      </c>
      <c r="D14" s="35"/>
      <c r="E14" s="35"/>
      <c r="F14" s="35"/>
    </row>
    <row r="15" spans="1:6" s="6" customFormat="1" hidden="1" outlineLevel="1">
      <c r="A15" s="30" t="s">
        <v>161</v>
      </c>
      <c r="B15" s="31" t="s">
        <v>162</v>
      </c>
      <c r="C15" s="30" t="s">
        <v>76</v>
      </c>
      <c r="D15" s="35"/>
      <c r="E15" s="35"/>
      <c r="F15" s="35"/>
    </row>
    <row r="16" spans="1:6" s="6" customFormat="1" hidden="1" outlineLevel="1">
      <c r="A16" s="30" t="s">
        <v>65</v>
      </c>
      <c r="B16" s="31" t="s">
        <v>163</v>
      </c>
      <c r="C16" s="30"/>
      <c r="D16" s="35"/>
      <c r="E16" s="35"/>
      <c r="F16" s="35"/>
    </row>
    <row r="17" spans="1:6" s="6" customFormat="1" ht="38.25" hidden="1" outlineLevel="1">
      <c r="A17" s="30" t="s">
        <v>164</v>
      </c>
      <c r="B17" s="31" t="s">
        <v>165</v>
      </c>
      <c r="C17" s="30" t="s">
        <v>166</v>
      </c>
      <c r="D17" s="35"/>
      <c r="E17" s="35"/>
      <c r="F17" s="35"/>
    </row>
    <row r="18" spans="1:6" s="6" customFormat="1" hidden="1" outlineLevel="1">
      <c r="A18" s="30" t="s">
        <v>66</v>
      </c>
      <c r="B18" s="31" t="s">
        <v>167</v>
      </c>
      <c r="C18" s="30"/>
      <c r="D18" s="35"/>
      <c r="E18" s="35"/>
      <c r="F18" s="35"/>
    </row>
    <row r="19" spans="1:6" s="6" customFormat="1" ht="25.5" hidden="1" outlineLevel="1">
      <c r="A19" s="30" t="s">
        <v>168</v>
      </c>
      <c r="B19" s="31" t="s">
        <v>169</v>
      </c>
      <c r="C19" s="30" t="s">
        <v>27</v>
      </c>
      <c r="D19" s="35"/>
      <c r="E19" s="35"/>
      <c r="F19" s="35"/>
    </row>
    <row r="20" spans="1:6" s="6" customFormat="1" hidden="1" outlineLevel="1">
      <c r="A20" s="30" t="s">
        <v>170</v>
      </c>
      <c r="B20" s="31" t="s">
        <v>171</v>
      </c>
      <c r="C20" s="30" t="s">
        <v>172</v>
      </c>
      <c r="D20" s="35"/>
      <c r="E20" s="35"/>
      <c r="F20" s="35"/>
    </row>
    <row r="21" spans="1:6" s="6" customFormat="1" hidden="1" outlineLevel="1">
      <c r="A21" s="30" t="s">
        <v>173</v>
      </c>
      <c r="B21" s="31" t="s">
        <v>174</v>
      </c>
      <c r="C21" s="30" t="s">
        <v>27</v>
      </c>
      <c r="D21" s="35"/>
      <c r="E21" s="35"/>
      <c r="F21" s="35"/>
    </row>
    <row r="22" spans="1:6" s="6" customFormat="1" hidden="1" outlineLevel="1">
      <c r="A22" s="30" t="s">
        <v>175</v>
      </c>
      <c r="B22" s="31" t="s">
        <v>176</v>
      </c>
      <c r="C22" s="30" t="s">
        <v>177</v>
      </c>
      <c r="D22" s="35"/>
      <c r="E22" s="35"/>
      <c r="F22" s="35"/>
    </row>
    <row r="23" spans="1:6" s="6" customFormat="1" ht="28.5" hidden="1" outlineLevel="1">
      <c r="A23" s="30" t="s">
        <v>178</v>
      </c>
      <c r="B23" s="31" t="s">
        <v>179</v>
      </c>
      <c r="C23" s="30" t="s">
        <v>177</v>
      </c>
      <c r="D23" s="35"/>
      <c r="E23" s="35"/>
      <c r="F23" s="35"/>
    </row>
    <row r="24" spans="1:6" s="6" customFormat="1" hidden="1" outlineLevel="1">
      <c r="A24" s="30" t="s">
        <v>180</v>
      </c>
      <c r="B24" s="31" t="s">
        <v>181</v>
      </c>
      <c r="C24" s="30" t="s">
        <v>166</v>
      </c>
      <c r="D24" s="35"/>
      <c r="E24" s="35"/>
      <c r="F24" s="35"/>
    </row>
    <row r="25" spans="1:6" s="6" customFormat="1" ht="38.25" hidden="1" outlineLevel="1">
      <c r="A25" s="30" t="s">
        <v>182</v>
      </c>
      <c r="B25" s="31" t="s">
        <v>183</v>
      </c>
      <c r="C25" s="30"/>
      <c r="D25" s="35"/>
      <c r="E25" s="35"/>
      <c r="F25" s="35"/>
    </row>
    <row r="26" spans="1:6" s="6" customFormat="1" ht="38.25" hidden="1" outlineLevel="1">
      <c r="A26" s="30" t="s">
        <v>184</v>
      </c>
      <c r="B26" s="31" t="s">
        <v>185</v>
      </c>
      <c r="C26" s="30" t="s">
        <v>172</v>
      </c>
      <c r="D26" s="35"/>
      <c r="E26" s="35"/>
      <c r="F26" s="35"/>
    </row>
    <row r="27" spans="1:6" s="6" customFormat="1" ht="25.5" hidden="1" outlineLevel="1">
      <c r="A27" s="30" t="s">
        <v>68</v>
      </c>
      <c r="B27" s="31" t="s">
        <v>186</v>
      </c>
      <c r="C27" s="30"/>
      <c r="D27" s="35"/>
      <c r="E27" s="35"/>
      <c r="F27" s="35"/>
    </row>
    <row r="28" spans="1:6" s="6" customFormat="1" ht="66.75" hidden="1" outlineLevel="1">
      <c r="A28" s="30" t="s">
        <v>130</v>
      </c>
      <c r="B28" s="31" t="s">
        <v>187</v>
      </c>
      <c r="C28" s="30" t="s">
        <v>76</v>
      </c>
      <c r="D28" s="35"/>
      <c r="E28" s="35"/>
      <c r="F28" s="35"/>
    </row>
    <row r="29" spans="1:6" s="6" customFormat="1" hidden="1" outlineLevel="1">
      <c r="A29" s="30"/>
      <c r="B29" s="31" t="s">
        <v>188</v>
      </c>
      <c r="C29" s="30"/>
      <c r="D29" s="35"/>
      <c r="E29" s="35"/>
      <c r="F29" s="35"/>
    </row>
    <row r="30" spans="1:6" s="6" customFormat="1" hidden="1" outlineLevel="1">
      <c r="A30" s="30"/>
      <c r="B30" s="31" t="s">
        <v>189</v>
      </c>
      <c r="C30" s="30"/>
      <c r="D30" s="35"/>
      <c r="E30" s="35"/>
      <c r="F30" s="35"/>
    </row>
    <row r="31" spans="1:6" s="6" customFormat="1" hidden="1" outlineLevel="1">
      <c r="A31" s="30"/>
      <c r="B31" s="31" t="s">
        <v>190</v>
      </c>
      <c r="C31" s="30"/>
      <c r="D31" s="35"/>
      <c r="E31" s="35"/>
      <c r="F31" s="35"/>
    </row>
    <row r="32" spans="1:6" s="6" customFormat="1" hidden="1" outlineLevel="1">
      <c r="A32" s="30"/>
      <c r="B32" s="31" t="s">
        <v>191</v>
      </c>
      <c r="C32" s="30"/>
      <c r="D32" s="35"/>
      <c r="E32" s="35"/>
      <c r="F32" s="35"/>
    </row>
    <row r="33" spans="1:6" s="6" customFormat="1" ht="54" hidden="1" outlineLevel="1">
      <c r="A33" s="30" t="s">
        <v>132</v>
      </c>
      <c r="B33" s="31" t="s">
        <v>192</v>
      </c>
      <c r="C33" s="30" t="s">
        <v>76</v>
      </c>
      <c r="D33" s="35"/>
      <c r="E33" s="35"/>
      <c r="F33" s="35"/>
    </row>
    <row r="34" spans="1:6" s="6" customFormat="1" hidden="1" outlineLevel="1">
      <c r="A34" s="30" t="s">
        <v>134</v>
      </c>
      <c r="B34" s="31" t="s">
        <v>193</v>
      </c>
      <c r="C34" s="30" t="s">
        <v>76</v>
      </c>
      <c r="D34" s="35"/>
      <c r="E34" s="35"/>
      <c r="F34" s="35"/>
    </row>
    <row r="35" spans="1:6" s="6" customFormat="1" hidden="1" outlineLevel="1">
      <c r="A35" s="30" t="s">
        <v>138</v>
      </c>
      <c r="B35" s="31" t="s">
        <v>194</v>
      </c>
      <c r="C35" s="30" t="s">
        <v>76</v>
      </c>
      <c r="D35" s="35"/>
      <c r="E35" s="35"/>
      <c r="F35" s="35"/>
    </row>
    <row r="36" spans="1:6" s="6" customFormat="1" ht="25.5" hidden="1" outlineLevel="1">
      <c r="A36" s="30" t="s">
        <v>139</v>
      </c>
      <c r="B36" s="31" t="s">
        <v>195</v>
      </c>
      <c r="C36" s="30"/>
      <c r="D36" s="35"/>
      <c r="E36" s="35"/>
      <c r="F36" s="35"/>
    </row>
    <row r="37" spans="1:6" s="6" customFormat="1" hidden="1" outlineLevel="1">
      <c r="A37" s="30" t="s">
        <v>141</v>
      </c>
      <c r="B37" s="31" t="s">
        <v>196</v>
      </c>
      <c r="C37" s="30" t="s">
        <v>197</v>
      </c>
      <c r="D37" s="35"/>
      <c r="E37" s="35"/>
      <c r="F37" s="35"/>
    </row>
    <row r="38" spans="1:6" s="6" customFormat="1" ht="25.5" hidden="1" outlineLevel="1">
      <c r="A38" s="30" t="s">
        <v>198</v>
      </c>
      <c r="B38" s="31" t="s">
        <v>199</v>
      </c>
      <c r="C38" s="57" t="s">
        <v>200</v>
      </c>
      <c r="D38" s="35"/>
      <c r="E38" s="35"/>
      <c r="F38" s="35"/>
    </row>
    <row r="39" spans="1:6" s="6" customFormat="1" ht="25.5" hidden="1" outlineLevel="1">
      <c r="A39" s="30" t="s">
        <v>70</v>
      </c>
      <c r="B39" s="31" t="s">
        <v>9</v>
      </c>
      <c r="C39" s="30"/>
      <c r="D39" s="35"/>
      <c r="E39" s="35"/>
      <c r="F39" s="35"/>
    </row>
    <row r="40" spans="1:6" s="6" customFormat="1" hidden="1" outlineLevel="1">
      <c r="A40" s="30" t="s">
        <v>201</v>
      </c>
      <c r="B40" s="31" t="s">
        <v>202</v>
      </c>
      <c r="C40" s="30" t="s">
        <v>203</v>
      </c>
      <c r="D40" s="35"/>
      <c r="E40" s="35"/>
      <c r="F40" s="35"/>
    </row>
    <row r="41" spans="1:6" s="6" customFormat="1" ht="25.5" hidden="1" outlineLevel="1">
      <c r="A41" s="30" t="s">
        <v>204</v>
      </c>
      <c r="B41" s="31" t="s">
        <v>205</v>
      </c>
      <c r="C41" s="57" t="s">
        <v>206</v>
      </c>
      <c r="D41" s="35"/>
      <c r="E41" s="35"/>
      <c r="F41" s="35"/>
    </row>
    <row r="42" spans="1:6" s="6" customFormat="1" ht="25.5" hidden="1" outlineLevel="1">
      <c r="A42" s="30" t="s">
        <v>207</v>
      </c>
      <c r="B42" s="31" t="s">
        <v>208</v>
      </c>
      <c r="C42" s="30"/>
      <c r="D42" s="35"/>
      <c r="E42" s="35"/>
      <c r="F42" s="35"/>
    </row>
    <row r="43" spans="1:6" s="6" customFormat="1" ht="25.5" hidden="1" outlineLevel="1">
      <c r="A43" s="30" t="s">
        <v>73</v>
      </c>
      <c r="B43" s="31" t="s">
        <v>209</v>
      </c>
      <c r="C43" s="30" t="s">
        <v>76</v>
      </c>
      <c r="D43" s="35"/>
      <c r="E43" s="35"/>
      <c r="F43" s="35"/>
    </row>
    <row r="44" spans="1:6" s="6" customFormat="1" ht="25.5" hidden="1" outlineLevel="1">
      <c r="A44" s="30" t="s">
        <v>75</v>
      </c>
      <c r="B44" s="31" t="s">
        <v>210</v>
      </c>
      <c r="C44" s="30" t="s">
        <v>76</v>
      </c>
      <c r="D44" s="35"/>
      <c r="E44" s="35"/>
      <c r="F44" s="35"/>
    </row>
    <row r="45" spans="1:6" s="6" customFormat="1" ht="26.25" customHeight="1" collapsed="1">
      <c r="A45" s="109" t="s">
        <v>211</v>
      </c>
      <c r="B45" s="110"/>
      <c r="C45" s="110"/>
      <c r="D45" s="110"/>
      <c r="E45" s="110"/>
      <c r="F45" s="111"/>
    </row>
    <row r="46" spans="1:6" s="6" customFormat="1" hidden="1" outlineLevel="1">
      <c r="A46" s="30" t="s">
        <v>64</v>
      </c>
      <c r="B46" s="31" t="s">
        <v>212</v>
      </c>
      <c r="C46" s="30"/>
      <c r="D46" s="35"/>
      <c r="E46" s="35"/>
      <c r="F46" s="35"/>
    </row>
    <row r="47" spans="1:6" s="6" customFormat="1" hidden="1" outlineLevel="1">
      <c r="A47" s="30"/>
      <c r="B47" s="31" t="s">
        <v>188</v>
      </c>
      <c r="C47" s="30"/>
      <c r="D47" s="35"/>
      <c r="E47" s="35"/>
      <c r="F47" s="35"/>
    </row>
    <row r="48" spans="1:6" s="6" customFormat="1" hidden="1" outlineLevel="1">
      <c r="A48" s="30" t="s">
        <v>155</v>
      </c>
      <c r="B48" s="31" t="s">
        <v>213</v>
      </c>
      <c r="C48" s="30" t="s">
        <v>177</v>
      </c>
      <c r="D48" s="35"/>
      <c r="E48" s="35"/>
      <c r="F48" s="35"/>
    </row>
    <row r="49" spans="1:6" s="6" customFormat="1" hidden="1" outlineLevel="1">
      <c r="A49" s="30" t="s">
        <v>214</v>
      </c>
      <c r="B49" s="31" t="s">
        <v>215</v>
      </c>
      <c r="C49" s="30" t="s">
        <v>177</v>
      </c>
      <c r="D49" s="35"/>
      <c r="E49" s="35"/>
      <c r="F49" s="35"/>
    </row>
    <row r="50" spans="1:6" s="6" customFormat="1" hidden="1" outlineLevel="1">
      <c r="A50" s="30"/>
      <c r="B50" s="31" t="s">
        <v>216</v>
      </c>
      <c r="C50" s="30" t="s">
        <v>177</v>
      </c>
      <c r="D50" s="35"/>
      <c r="E50" s="35"/>
      <c r="F50" s="35"/>
    </row>
    <row r="51" spans="1:6" s="6" customFormat="1" hidden="1" outlineLevel="1">
      <c r="A51" s="30"/>
      <c r="B51" s="31" t="s">
        <v>217</v>
      </c>
      <c r="C51" s="30" t="s">
        <v>177</v>
      </c>
      <c r="D51" s="35"/>
      <c r="E51" s="35"/>
      <c r="F51" s="35"/>
    </row>
    <row r="52" spans="1:6" s="6" customFormat="1" hidden="1" outlineLevel="1">
      <c r="A52" s="30" t="s">
        <v>218</v>
      </c>
      <c r="B52" s="31" t="s">
        <v>219</v>
      </c>
      <c r="C52" s="30" t="s">
        <v>177</v>
      </c>
      <c r="D52" s="35"/>
      <c r="E52" s="35"/>
      <c r="F52" s="35"/>
    </row>
    <row r="53" spans="1:6" s="6" customFormat="1" hidden="1" outlineLevel="1">
      <c r="A53" s="30"/>
      <c r="B53" s="31" t="s">
        <v>216</v>
      </c>
      <c r="C53" s="30" t="s">
        <v>177</v>
      </c>
      <c r="D53" s="35"/>
      <c r="E53" s="35"/>
      <c r="F53" s="35"/>
    </row>
    <row r="54" spans="1:6" s="6" customFormat="1" hidden="1" outlineLevel="1">
      <c r="A54" s="30"/>
      <c r="B54" s="31" t="s">
        <v>217</v>
      </c>
      <c r="C54" s="30" t="s">
        <v>177</v>
      </c>
      <c r="D54" s="35"/>
      <c r="E54" s="35"/>
      <c r="F54" s="35"/>
    </row>
    <row r="55" spans="1:6" s="6" customFormat="1" hidden="1" outlineLevel="1">
      <c r="A55" s="30"/>
      <c r="B55" s="31" t="s">
        <v>188</v>
      </c>
      <c r="C55" s="30" t="s">
        <v>177</v>
      </c>
      <c r="D55" s="35"/>
      <c r="E55" s="35"/>
      <c r="F55" s="35"/>
    </row>
    <row r="56" spans="1:6" s="6" customFormat="1" ht="51" hidden="1" outlineLevel="1">
      <c r="A56" s="30" t="s">
        <v>220</v>
      </c>
      <c r="B56" s="31" t="s">
        <v>221</v>
      </c>
      <c r="C56" s="30" t="s">
        <v>177</v>
      </c>
      <c r="D56" s="35"/>
      <c r="E56" s="35"/>
      <c r="F56" s="35"/>
    </row>
    <row r="57" spans="1:6" s="6" customFormat="1" hidden="1" outlineLevel="1">
      <c r="A57" s="30" t="s">
        <v>222</v>
      </c>
      <c r="B57" s="31" t="s">
        <v>215</v>
      </c>
      <c r="C57" s="30" t="s">
        <v>177</v>
      </c>
      <c r="D57" s="35"/>
      <c r="E57" s="35"/>
      <c r="F57" s="35"/>
    </row>
    <row r="58" spans="1:6" s="6" customFormat="1" hidden="1" outlineLevel="1">
      <c r="A58" s="30"/>
      <c r="B58" s="31" t="s">
        <v>216</v>
      </c>
      <c r="C58" s="30" t="s">
        <v>177</v>
      </c>
      <c r="D58" s="35"/>
      <c r="E58" s="35"/>
      <c r="F58" s="35"/>
    </row>
    <row r="59" spans="1:6" s="6" customFormat="1" hidden="1" outlineLevel="1">
      <c r="A59" s="30"/>
      <c r="B59" s="31" t="s">
        <v>217</v>
      </c>
      <c r="C59" s="30" t="s">
        <v>177</v>
      </c>
      <c r="D59" s="35"/>
      <c r="E59" s="35"/>
      <c r="F59" s="35"/>
    </row>
    <row r="60" spans="1:6" s="6" customFormat="1" hidden="1" outlineLevel="1">
      <c r="A60" s="30" t="s">
        <v>223</v>
      </c>
      <c r="B60" s="31" t="s">
        <v>219</v>
      </c>
      <c r="C60" s="30" t="s">
        <v>177</v>
      </c>
      <c r="D60" s="35"/>
      <c r="E60" s="35"/>
      <c r="F60" s="35"/>
    </row>
    <row r="61" spans="1:6" s="6" customFormat="1" hidden="1" outlineLevel="1">
      <c r="A61" s="30"/>
      <c r="B61" s="31" t="s">
        <v>216</v>
      </c>
      <c r="C61" s="30" t="s">
        <v>177</v>
      </c>
      <c r="D61" s="35"/>
      <c r="E61" s="35"/>
      <c r="F61" s="35"/>
    </row>
    <row r="62" spans="1:6" s="6" customFormat="1" hidden="1" outlineLevel="1">
      <c r="A62" s="30"/>
      <c r="B62" s="31" t="s">
        <v>217</v>
      </c>
      <c r="C62" s="30" t="s">
        <v>177</v>
      </c>
      <c r="D62" s="35"/>
      <c r="E62" s="35"/>
      <c r="F62" s="35"/>
    </row>
    <row r="63" spans="1:6" s="6" customFormat="1" ht="38.25" hidden="1" outlineLevel="1">
      <c r="A63" s="30" t="s">
        <v>224</v>
      </c>
      <c r="B63" s="31" t="s">
        <v>225</v>
      </c>
      <c r="C63" s="30" t="s">
        <v>177</v>
      </c>
      <c r="D63" s="35"/>
      <c r="E63" s="35"/>
      <c r="F63" s="35"/>
    </row>
    <row r="64" spans="1:6" s="6" customFormat="1" hidden="1" outlineLevel="1">
      <c r="A64" s="30" t="s">
        <v>226</v>
      </c>
      <c r="B64" s="31" t="s">
        <v>215</v>
      </c>
      <c r="C64" s="30" t="s">
        <v>177</v>
      </c>
      <c r="D64" s="35"/>
      <c r="E64" s="35"/>
      <c r="F64" s="35"/>
    </row>
    <row r="65" spans="1:6" s="6" customFormat="1" hidden="1" outlineLevel="1">
      <c r="A65" s="30"/>
      <c r="B65" s="31" t="s">
        <v>216</v>
      </c>
      <c r="C65" s="30" t="s">
        <v>177</v>
      </c>
      <c r="D65" s="35"/>
      <c r="E65" s="35"/>
      <c r="F65" s="35"/>
    </row>
    <row r="66" spans="1:6" s="6" customFormat="1" hidden="1" outlineLevel="1">
      <c r="A66" s="30"/>
      <c r="B66" s="31" t="s">
        <v>217</v>
      </c>
      <c r="C66" s="30" t="s">
        <v>177</v>
      </c>
      <c r="D66" s="35"/>
      <c r="E66" s="35"/>
      <c r="F66" s="35"/>
    </row>
    <row r="67" spans="1:6" s="6" customFormat="1" hidden="1" outlineLevel="1">
      <c r="A67" s="30" t="s">
        <v>227</v>
      </c>
      <c r="B67" s="31" t="s">
        <v>219</v>
      </c>
      <c r="C67" s="30" t="s">
        <v>177</v>
      </c>
      <c r="D67" s="35"/>
      <c r="E67" s="35"/>
      <c r="F67" s="35"/>
    </row>
    <row r="68" spans="1:6" s="6" customFormat="1" hidden="1" outlineLevel="1">
      <c r="A68" s="30"/>
      <c r="B68" s="31" t="s">
        <v>216</v>
      </c>
      <c r="C68" s="30" t="s">
        <v>177</v>
      </c>
      <c r="D68" s="35"/>
      <c r="E68" s="35"/>
      <c r="F68" s="35"/>
    </row>
    <row r="69" spans="1:6" s="6" customFormat="1" hidden="1" outlineLevel="1">
      <c r="A69" s="30"/>
      <c r="B69" s="31" t="s">
        <v>217</v>
      </c>
      <c r="C69" s="30" t="s">
        <v>177</v>
      </c>
      <c r="D69" s="35"/>
      <c r="E69" s="35"/>
      <c r="F69" s="35"/>
    </row>
    <row r="70" spans="1:6" s="6" customFormat="1" ht="38.25" hidden="1" outlineLevel="1">
      <c r="A70" s="30" t="s">
        <v>228</v>
      </c>
      <c r="B70" s="31" t="s">
        <v>229</v>
      </c>
      <c r="C70" s="30" t="s">
        <v>177</v>
      </c>
      <c r="D70" s="35"/>
      <c r="E70" s="35"/>
      <c r="F70" s="35"/>
    </row>
    <row r="71" spans="1:6" s="6" customFormat="1" hidden="1" outlineLevel="1">
      <c r="A71" s="30" t="s">
        <v>230</v>
      </c>
      <c r="B71" s="31" t="s">
        <v>215</v>
      </c>
      <c r="C71" s="30" t="s">
        <v>177</v>
      </c>
      <c r="D71" s="35"/>
      <c r="E71" s="35"/>
      <c r="F71" s="35"/>
    </row>
    <row r="72" spans="1:6" s="6" customFormat="1" hidden="1" outlineLevel="1">
      <c r="A72" s="30"/>
      <c r="B72" s="31" t="s">
        <v>216</v>
      </c>
      <c r="C72" s="30" t="s">
        <v>177</v>
      </c>
      <c r="D72" s="35"/>
      <c r="E72" s="35"/>
      <c r="F72" s="35"/>
    </row>
    <row r="73" spans="1:6" s="6" customFormat="1" hidden="1" outlineLevel="1">
      <c r="A73" s="30"/>
      <c r="B73" s="31" t="s">
        <v>217</v>
      </c>
      <c r="C73" s="30" t="s">
        <v>177</v>
      </c>
      <c r="D73" s="35"/>
      <c r="E73" s="35"/>
      <c r="F73" s="35"/>
    </row>
    <row r="74" spans="1:6" s="6" customFormat="1" hidden="1" outlineLevel="1">
      <c r="A74" s="30" t="s">
        <v>231</v>
      </c>
      <c r="B74" s="31" t="s">
        <v>219</v>
      </c>
      <c r="C74" s="30" t="s">
        <v>177</v>
      </c>
      <c r="D74" s="35"/>
      <c r="E74" s="35"/>
      <c r="F74" s="35"/>
    </row>
    <row r="75" spans="1:6" s="6" customFormat="1" hidden="1" outlineLevel="1">
      <c r="A75" s="30"/>
      <c r="B75" s="31" t="s">
        <v>216</v>
      </c>
      <c r="C75" s="30" t="s">
        <v>177</v>
      </c>
      <c r="D75" s="35"/>
      <c r="E75" s="35"/>
      <c r="F75" s="35"/>
    </row>
    <row r="76" spans="1:6" s="6" customFormat="1" hidden="1" outlineLevel="1">
      <c r="A76" s="30"/>
      <c r="B76" s="31" t="s">
        <v>217</v>
      </c>
      <c r="C76" s="30" t="s">
        <v>177</v>
      </c>
      <c r="D76" s="35"/>
      <c r="E76" s="35"/>
      <c r="F76" s="35"/>
    </row>
    <row r="77" spans="1:6" s="6" customFormat="1" ht="51" hidden="1" outlineLevel="1">
      <c r="A77" s="30" t="s">
        <v>232</v>
      </c>
      <c r="B77" s="31" t="s">
        <v>233</v>
      </c>
      <c r="C77" s="30" t="s">
        <v>177</v>
      </c>
      <c r="D77" s="35"/>
      <c r="E77" s="35"/>
      <c r="F77" s="35"/>
    </row>
    <row r="78" spans="1:6" s="6" customFormat="1" hidden="1" outlineLevel="1">
      <c r="A78" s="30" t="s">
        <v>234</v>
      </c>
      <c r="B78" s="31" t="s">
        <v>215</v>
      </c>
      <c r="C78" s="30" t="s">
        <v>177</v>
      </c>
      <c r="D78" s="35"/>
      <c r="E78" s="35"/>
      <c r="F78" s="35"/>
    </row>
    <row r="79" spans="1:6" s="6" customFormat="1" hidden="1" outlineLevel="1">
      <c r="A79" s="30"/>
      <c r="B79" s="31" t="s">
        <v>216</v>
      </c>
      <c r="C79" s="30" t="s">
        <v>177</v>
      </c>
      <c r="D79" s="35"/>
      <c r="E79" s="35"/>
      <c r="F79" s="35"/>
    </row>
    <row r="80" spans="1:6" s="6" customFormat="1" hidden="1" outlineLevel="1">
      <c r="A80" s="30"/>
      <c r="B80" s="31" t="s">
        <v>217</v>
      </c>
      <c r="C80" s="30" t="s">
        <v>177</v>
      </c>
      <c r="D80" s="35"/>
      <c r="E80" s="35"/>
      <c r="F80" s="35"/>
    </row>
    <row r="81" spans="1:6" s="6" customFormat="1" hidden="1" outlineLevel="1">
      <c r="A81" s="30" t="s">
        <v>235</v>
      </c>
      <c r="B81" s="31" t="s">
        <v>219</v>
      </c>
      <c r="C81" s="30" t="s">
        <v>177</v>
      </c>
      <c r="D81" s="35"/>
      <c r="E81" s="35"/>
      <c r="F81" s="35"/>
    </row>
    <row r="82" spans="1:6" s="6" customFormat="1" hidden="1" outlineLevel="1">
      <c r="A82" s="30"/>
      <c r="B82" s="31" t="s">
        <v>216</v>
      </c>
      <c r="C82" s="30" t="s">
        <v>177</v>
      </c>
      <c r="D82" s="35"/>
      <c r="E82" s="35"/>
      <c r="F82" s="35"/>
    </row>
    <row r="83" spans="1:6" s="6" customFormat="1" hidden="1" outlineLevel="1">
      <c r="A83" s="30"/>
      <c r="B83" s="31" t="s">
        <v>217</v>
      </c>
      <c r="C83" s="30" t="s">
        <v>177</v>
      </c>
      <c r="D83" s="35"/>
      <c r="E83" s="35"/>
      <c r="F83" s="35"/>
    </row>
    <row r="84" spans="1:6" s="6" customFormat="1" hidden="1" outlineLevel="1">
      <c r="A84" s="30" t="s">
        <v>236</v>
      </c>
      <c r="B84" s="31" t="s">
        <v>237</v>
      </c>
      <c r="C84" s="30" t="s">
        <v>177</v>
      </c>
      <c r="D84" s="35"/>
      <c r="E84" s="35"/>
      <c r="F84" s="35"/>
    </row>
    <row r="85" spans="1:6" s="6" customFormat="1" hidden="1" outlineLevel="1">
      <c r="A85" s="30" t="s">
        <v>238</v>
      </c>
      <c r="B85" s="31" t="s">
        <v>215</v>
      </c>
      <c r="C85" s="30" t="s">
        <v>177</v>
      </c>
      <c r="D85" s="35"/>
      <c r="E85" s="35"/>
      <c r="F85" s="35"/>
    </row>
    <row r="86" spans="1:6" s="6" customFormat="1" hidden="1" outlineLevel="1">
      <c r="A86" s="30"/>
      <c r="B86" s="31" t="s">
        <v>216</v>
      </c>
      <c r="C86" s="30" t="s">
        <v>177</v>
      </c>
      <c r="D86" s="35"/>
      <c r="E86" s="35"/>
      <c r="F86" s="35"/>
    </row>
    <row r="87" spans="1:6" s="6" customFormat="1" hidden="1" outlineLevel="1">
      <c r="A87" s="30"/>
      <c r="B87" s="31" t="s">
        <v>217</v>
      </c>
      <c r="C87" s="30" t="s">
        <v>177</v>
      </c>
      <c r="D87" s="35"/>
      <c r="E87" s="35"/>
      <c r="F87" s="35"/>
    </row>
    <row r="88" spans="1:6" s="6" customFormat="1" hidden="1" outlineLevel="1">
      <c r="A88" s="30" t="s">
        <v>239</v>
      </c>
      <c r="B88" s="31" t="s">
        <v>219</v>
      </c>
      <c r="C88" s="30" t="s">
        <v>177</v>
      </c>
      <c r="D88" s="35"/>
      <c r="E88" s="35"/>
      <c r="F88" s="35"/>
    </row>
    <row r="89" spans="1:6" s="6" customFormat="1" hidden="1" outlineLevel="1">
      <c r="A89" s="30"/>
      <c r="B89" s="31" t="s">
        <v>216</v>
      </c>
      <c r="C89" s="30" t="s">
        <v>177</v>
      </c>
      <c r="D89" s="35"/>
      <c r="E89" s="35"/>
      <c r="F89" s="35"/>
    </row>
    <row r="90" spans="1:6" s="6" customFormat="1" hidden="1" outlineLevel="1">
      <c r="A90" s="30"/>
      <c r="B90" s="31" t="s">
        <v>217</v>
      </c>
      <c r="C90" s="30" t="s">
        <v>177</v>
      </c>
      <c r="D90" s="35"/>
      <c r="E90" s="35"/>
      <c r="F90" s="35"/>
    </row>
    <row r="91" spans="1:6" s="6" customFormat="1" hidden="1" outlineLevel="1">
      <c r="A91" s="30" t="s">
        <v>240</v>
      </c>
      <c r="B91" s="31" t="s">
        <v>241</v>
      </c>
      <c r="C91" s="30" t="s">
        <v>177</v>
      </c>
      <c r="D91" s="35"/>
      <c r="E91" s="35"/>
      <c r="F91" s="35"/>
    </row>
    <row r="92" spans="1:6" s="6" customFormat="1" hidden="1" outlineLevel="1">
      <c r="A92" s="30" t="s">
        <v>242</v>
      </c>
      <c r="B92" s="31" t="s">
        <v>215</v>
      </c>
      <c r="C92" s="30" t="s">
        <v>177</v>
      </c>
      <c r="D92" s="35"/>
      <c r="E92" s="35"/>
      <c r="F92" s="35"/>
    </row>
    <row r="93" spans="1:6" s="6" customFormat="1" hidden="1" outlineLevel="1">
      <c r="A93" s="30"/>
      <c r="B93" s="31" t="s">
        <v>216</v>
      </c>
      <c r="C93" s="30" t="s">
        <v>177</v>
      </c>
      <c r="D93" s="35"/>
      <c r="E93" s="35"/>
      <c r="F93" s="35"/>
    </row>
    <row r="94" spans="1:6" s="6" customFormat="1" hidden="1" outlineLevel="1">
      <c r="A94" s="30"/>
      <c r="B94" s="31" t="s">
        <v>217</v>
      </c>
      <c r="C94" s="30" t="s">
        <v>177</v>
      </c>
      <c r="D94" s="35"/>
      <c r="E94" s="35"/>
      <c r="F94" s="35"/>
    </row>
    <row r="95" spans="1:6" s="6" customFormat="1" hidden="1" outlineLevel="1">
      <c r="A95" s="30" t="s">
        <v>243</v>
      </c>
      <c r="B95" s="31" t="s">
        <v>219</v>
      </c>
      <c r="C95" s="30" t="s">
        <v>177</v>
      </c>
      <c r="D95" s="35"/>
      <c r="E95" s="35"/>
      <c r="F95" s="35"/>
    </row>
    <row r="96" spans="1:6" s="6" customFormat="1" hidden="1" outlineLevel="1">
      <c r="A96" s="30"/>
      <c r="B96" s="31" t="s">
        <v>216</v>
      </c>
      <c r="C96" s="30" t="s">
        <v>177</v>
      </c>
      <c r="D96" s="35"/>
      <c r="E96" s="35"/>
      <c r="F96" s="35"/>
    </row>
    <row r="97" spans="1:6" s="6" customFormat="1" hidden="1" outlineLevel="1">
      <c r="A97" s="30"/>
      <c r="B97" s="31" t="s">
        <v>217</v>
      </c>
      <c r="C97" s="30" t="s">
        <v>177</v>
      </c>
      <c r="D97" s="35"/>
      <c r="E97" s="35"/>
      <c r="F97" s="35"/>
    </row>
    <row r="98" spans="1:6" s="6" customFormat="1" ht="38.25" hidden="1" outlineLevel="1">
      <c r="A98" s="30" t="s">
        <v>157</v>
      </c>
      <c r="B98" s="31" t="s">
        <v>244</v>
      </c>
      <c r="C98" s="30" t="s">
        <v>177</v>
      </c>
      <c r="D98" s="35"/>
      <c r="E98" s="35"/>
      <c r="F98" s="35"/>
    </row>
    <row r="99" spans="1:6" s="6" customFormat="1" hidden="1" outlineLevel="1">
      <c r="A99" s="30"/>
      <c r="B99" s="31" t="s">
        <v>245</v>
      </c>
      <c r="C99" s="30" t="s">
        <v>177</v>
      </c>
      <c r="D99" s="35"/>
      <c r="E99" s="35"/>
      <c r="F99" s="35"/>
    </row>
    <row r="100" spans="1:6" s="6" customFormat="1" hidden="1" outlineLevel="1">
      <c r="A100" s="30"/>
      <c r="B100" s="31" t="s">
        <v>216</v>
      </c>
      <c r="C100" s="30" t="s">
        <v>177</v>
      </c>
      <c r="D100" s="35"/>
      <c r="E100" s="35"/>
      <c r="F100" s="35"/>
    </row>
    <row r="101" spans="1:6" s="6" customFormat="1" hidden="1" outlineLevel="1">
      <c r="A101" s="30"/>
      <c r="B101" s="31" t="s">
        <v>217</v>
      </c>
      <c r="C101" s="30" t="s">
        <v>177</v>
      </c>
      <c r="D101" s="35"/>
      <c r="E101" s="35"/>
      <c r="F101" s="35"/>
    </row>
    <row r="102" spans="1:6" s="6" customFormat="1" hidden="1" outlineLevel="1">
      <c r="A102" s="30"/>
      <c r="B102" s="31" t="s">
        <v>246</v>
      </c>
      <c r="C102" s="30" t="s">
        <v>177</v>
      </c>
      <c r="D102" s="35"/>
      <c r="E102" s="35"/>
      <c r="F102" s="35"/>
    </row>
    <row r="103" spans="1:6" s="6" customFormat="1" hidden="1" outlineLevel="1">
      <c r="A103" s="30"/>
      <c r="B103" s="31" t="s">
        <v>216</v>
      </c>
      <c r="C103" s="30" t="s">
        <v>177</v>
      </c>
      <c r="D103" s="35"/>
      <c r="E103" s="35"/>
      <c r="F103" s="35"/>
    </row>
    <row r="104" spans="1:6" s="6" customFormat="1" hidden="1" outlineLevel="1">
      <c r="A104" s="30"/>
      <c r="B104" s="31" t="s">
        <v>217</v>
      </c>
      <c r="C104" s="30" t="s">
        <v>177</v>
      </c>
      <c r="D104" s="35"/>
      <c r="E104" s="35"/>
      <c r="F104" s="35"/>
    </row>
    <row r="105" spans="1:6" s="6" customFormat="1" hidden="1" outlineLevel="1">
      <c r="A105" s="30"/>
      <c r="B105" s="31" t="s">
        <v>247</v>
      </c>
      <c r="C105" s="30" t="s">
        <v>177</v>
      </c>
      <c r="D105" s="35"/>
      <c r="E105" s="35"/>
      <c r="F105" s="35"/>
    </row>
    <row r="106" spans="1:6" s="6" customFormat="1" hidden="1" outlineLevel="1">
      <c r="A106" s="30"/>
      <c r="B106" s="31" t="s">
        <v>216</v>
      </c>
      <c r="C106" s="30" t="s">
        <v>177</v>
      </c>
      <c r="D106" s="35"/>
      <c r="E106" s="35"/>
      <c r="F106" s="35"/>
    </row>
    <row r="107" spans="1:6" s="6" customFormat="1" hidden="1" outlineLevel="1">
      <c r="A107" s="30"/>
      <c r="B107" s="31" t="s">
        <v>217</v>
      </c>
      <c r="C107" s="30" t="s">
        <v>177</v>
      </c>
      <c r="D107" s="35"/>
      <c r="E107" s="35"/>
      <c r="F107" s="35"/>
    </row>
    <row r="108" spans="1:6" s="6" customFormat="1" ht="38.25" hidden="1" outlineLevel="1">
      <c r="A108" s="30" t="s">
        <v>159</v>
      </c>
      <c r="B108" s="31" t="s">
        <v>248</v>
      </c>
      <c r="C108" s="30" t="s">
        <v>177</v>
      </c>
      <c r="D108" s="35"/>
      <c r="E108" s="35"/>
      <c r="F108" s="35"/>
    </row>
    <row r="109" spans="1:6" s="6" customFormat="1" hidden="1" outlineLevel="1">
      <c r="A109" s="30"/>
      <c r="B109" s="31" t="s">
        <v>249</v>
      </c>
      <c r="C109" s="30" t="s">
        <v>177</v>
      </c>
      <c r="D109" s="35"/>
      <c r="E109" s="35"/>
      <c r="F109" s="35"/>
    </row>
    <row r="110" spans="1:6" s="6" customFormat="1" hidden="1" outlineLevel="1">
      <c r="A110" s="30"/>
      <c r="B110" s="31" t="s">
        <v>250</v>
      </c>
      <c r="C110" s="30" t="s">
        <v>177</v>
      </c>
      <c r="D110" s="35"/>
      <c r="E110" s="35"/>
      <c r="F110" s="35"/>
    </row>
    <row r="111" spans="1:6" s="6" customFormat="1" hidden="1" outlineLevel="1">
      <c r="A111" s="30" t="s">
        <v>65</v>
      </c>
      <c r="B111" s="31" t="s">
        <v>251</v>
      </c>
      <c r="C111" s="30"/>
      <c r="D111" s="35"/>
      <c r="E111" s="35"/>
      <c r="F111" s="35"/>
    </row>
    <row r="112" spans="1:6" s="6" customFormat="1" hidden="1" outlineLevel="1">
      <c r="A112" s="30"/>
      <c r="B112" s="31" t="s">
        <v>188</v>
      </c>
      <c r="C112" s="30"/>
      <c r="D112" s="35"/>
      <c r="E112" s="35"/>
      <c r="F112" s="35"/>
    </row>
    <row r="113" spans="1:6" s="6" customFormat="1" ht="25.5" hidden="1" outlineLevel="1">
      <c r="A113" s="30" t="s">
        <v>164</v>
      </c>
      <c r="B113" s="31" t="s">
        <v>252</v>
      </c>
      <c r="C113" s="30" t="s">
        <v>253</v>
      </c>
      <c r="D113" s="35"/>
      <c r="E113" s="35"/>
      <c r="F113" s="35"/>
    </row>
    <row r="114" spans="1:6" s="6" customFormat="1" ht="38.25" hidden="1" outlineLevel="1">
      <c r="A114" s="30" t="s">
        <v>254</v>
      </c>
      <c r="B114" s="31" t="s">
        <v>255</v>
      </c>
      <c r="C114" s="30" t="s">
        <v>253</v>
      </c>
      <c r="D114" s="35"/>
      <c r="E114" s="35"/>
      <c r="F114" s="35"/>
    </row>
    <row r="115" spans="1:6" s="6" customFormat="1" hidden="1" outlineLevel="1">
      <c r="A115" s="30"/>
      <c r="B115" s="31" t="s">
        <v>245</v>
      </c>
      <c r="C115" s="30" t="s">
        <v>253</v>
      </c>
      <c r="D115" s="35"/>
      <c r="E115" s="35"/>
      <c r="F115" s="35"/>
    </row>
    <row r="116" spans="1:6" s="6" customFormat="1" hidden="1" outlineLevel="1">
      <c r="A116" s="30"/>
      <c r="B116" s="31" t="s">
        <v>246</v>
      </c>
      <c r="C116" s="30" t="s">
        <v>253</v>
      </c>
      <c r="D116" s="35"/>
      <c r="E116" s="35"/>
      <c r="F116" s="35"/>
    </row>
    <row r="117" spans="1:6" s="6" customFormat="1" hidden="1" outlineLevel="1">
      <c r="A117" s="30"/>
      <c r="B117" s="31" t="s">
        <v>247</v>
      </c>
      <c r="C117" s="30" t="s">
        <v>253</v>
      </c>
      <c r="D117" s="35"/>
      <c r="E117" s="35"/>
      <c r="F117" s="35"/>
    </row>
    <row r="118" spans="1:6" s="6" customFormat="1" ht="38.25" hidden="1" outlineLevel="1">
      <c r="A118" s="30" t="s">
        <v>256</v>
      </c>
      <c r="B118" s="31" t="s">
        <v>257</v>
      </c>
      <c r="C118" s="30" t="s">
        <v>253</v>
      </c>
      <c r="D118" s="35"/>
      <c r="E118" s="35"/>
      <c r="F118" s="35"/>
    </row>
    <row r="119" spans="1:6" s="6" customFormat="1" hidden="1" outlineLevel="1">
      <c r="A119" s="30" t="s">
        <v>66</v>
      </c>
      <c r="B119" s="31" t="s">
        <v>258</v>
      </c>
      <c r="C119" s="30"/>
      <c r="D119" s="35"/>
      <c r="E119" s="35"/>
      <c r="F119" s="35"/>
    </row>
    <row r="120" spans="1:6" s="6" customFormat="1" hidden="1" outlineLevel="1">
      <c r="A120" s="30"/>
      <c r="B120" s="31" t="s">
        <v>188</v>
      </c>
      <c r="C120" s="30"/>
      <c r="D120" s="35"/>
      <c r="E120" s="35"/>
      <c r="F120" s="35"/>
    </row>
    <row r="121" spans="1:6" s="6" customFormat="1" ht="25.5" hidden="1" outlineLevel="1">
      <c r="A121" s="30" t="s">
        <v>168</v>
      </c>
      <c r="B121" s="31" t="s">
        <v>259</v>
      </c>
      <c r="C121" s="30" t="s">
        <v>260</v>
      </c>
      <c r="D121" s="35"/>
      <c r="E121" s="35"/>
      <c r="F121" s="35"/>
    </row>
    <row r="122" spans="1:6" s="6" customFormat="1" ht="38.25" hidden="1" outlineLevel="1">
      <c r="A122" s="30" t="s">
        <v>170</v>
      </c>
      <c r="B122" s="31" t="s">
        <v>261</v>
      </c>
      <c r="C122" s="30" t="s">
        <v>260</v>
      </c>
      <c r="D122" s="35"/>
      <c r="E122" s="35"/>
      <c r="F122" s="35"/>
    </row>
    <row r="123" spans="1:6" s="6" customFormat="1" hidden="1" outlineLevel="1">
      <c r="A123" s="30"/>
      <c r="B123" s="31" t="s">
        <v>245</v>
      </c>
      <c r="C123" s="30" t="s">
        <v>260</v>
      </c>
      <c r="D123" s="35"/>
      <c r="E123" s="35"/>
      <c r="F123" s="35"/>
    </row>
    <row r="124" spans="1:6" s="6" customFormat="1" hidden="1" outlineLevel="1">
      <c r="A124" s="30"/>
      <c r="B124" s="31" t="s">
        <v>246</v>
      </c>
      <c r="C124" s="30" t="s">
        <v>260</v>
      </c>
      <c r="D124" s="35"/>
      <c r="E124" s="35"/>
      <c r="F124" s="35"/>
    </row>
    <row r="125" spans="1:6" s="6" customFormat="1" hidden="1" outlineLevel="1">
      <c r="A125" s="30"/>
      <c r="B125" s="31" t="s">
        <v>247</v>
      </c>
      <c r="C125" s="30" t="s">
        <v>260</v>
      </c>
      <c r="D125" s="35"/>
      <c r="E125" s="35"/>
      <c r="F125" s="35"/>
    </row>
    <row r="126" spans="1:6" s="6" customFormat="1" hidden="1" outlineLevel="1">
      <c r="A126" s="30" t="s">
        <v>68</v>
      </c>
      <c r="B126" s="31" t="s">
        <v>262</v>
      </c>
      <c r="C126" s="30" t="s">
        <v>260</v>
      </c>
      <c r="D126" s="35"/>
      <c r="E126" s="35"/>
      <c r="F126" s="35"/>
    </row>
    <row r="127" spans="1:6" s="6" customFormat="1" hidden="1" outlineLevel="1">
      <c r="A127" s="30" t="s">
        <v>70</v>
      </c>
      <c r="B127" s="31" t="s">
        <v>263</v>
      </c>
      <c r="C127" s="30" t="s">
        <v>76</v>
      </c>
      <c r="D127" s="35"/>
      <c r="E127" s="35"/>
      <c r="F127" s="35"/>
    </row>
    <row r="128" spans="1:6" s="6" customFormat="1" ht="25.5" hidden="1" outlineLevel="1">
      <c r="A128" s="30" t="s">
        <v>73</v>
      </c>
      <c r="B128" s="31" t="s">
        <v>9</v>
      </c>
      <c r="C128" s="30"/>
      <c r="D128" s="35"/>
      <c r="E128" s="35"/>
      <c r="F128" s="35"/>
    </row>
    <row r="129" spans="1:6" s="6" customFormat="1" hidden="1" outlineLevel="1">
      <c r="A129" s="30" t="s">
        <v>264</v>
      </c>
      <c r="B129" s="31" t="s">
        <v>202</v>
      </c>
      <c r="C129" s="30" t="s">
        <v>203</v>
      </c>
      <c r="D129" s="35"/>
      <c r="E129" s="35"/>
      <c r="F129" s="35"/>
    </row>
    <row r="130" spans="1:6" s="6" customFormat="1" ht="25.5" hidden="1" outlineLevel="1">
      <c r="A130" s="30" t="s">
        <v>265</v>
      </c>
      <c r="B130" s="31" t="s">
        <v>205</v>
      </c>
      <c r="C130" s="57" t="s">
        <v>206</v>
      </c>
      <c r="D130" s="35"/>
      <c r="E130" s="35"/>
      <c r="F130" s="35"/>
    </row>
    <row r="131" spans="1:6" s="6" customFormat="1" ht="25.5" hidden="1" outlineLevel="1">
      <c r="A131" s="30" t="s">
        <v>266</v>
      </c>
      <c r="B131" s="31" t="s">
        <v>208</v>
      </c>
      <c r="C131" s="30"/>
      <c r="D131" s="35"/>
      <c r="E131" s="35"/>
      <c r="F131" s="35"/>
    </row>
    <row r="132" spans="1:6" s="6" customFormat="1" hidden="1" outlineLevel="1">
      <c r="A132" s="30" t="s">
        <v>75</v>
      </c>
      <c r="B132" s="31" t="s">
        <v>267</v>
      </c>
      <c r="C132" s="30" t="s">
        <v>76</v>
      </c>
      <c r="D132" s="35"/>
      <c r="E132" s="35"/>
      <c r="F132" s="35"/>
    </row>
    <row r="133" spans="1:6" s="6" customFormat="1" hidden="1" outlineLevel="1">
      <c r="A133" s="30" t="s">
        <v>80</v>
      </c>
      <c r="B133" s="31" t="s">
        <v>268</v>
      </c>
      <c r="C133" s="30" t="s">
        <v>76</v>
      </c>
      <c r="D133" s="35"/>
      <c r="E133" s="35"/>
      <c r="F133" s="35"/>
    </row>
    <row r="134" spans="1:6" s="6" customFormat="1" hidden="1" outlineLevel="1">
      <c r="A134" s="30" t="s">
        <v>90</v>
      </c>
      <c r="B134" s="31" t="s">
        <v>269</v>
      </c>
      <c r="C134" s="30" t="s">
        <v>76</v>
      </c>
      <c r="D134" s="35"/>
      <c r="E134" s="35"/>
      <c r="F134" s="35"/>
    </row>
    <row r="135" spans="1:6" s="6" customFormat="1" hidden="1" outlineLevel="1">
      <c r="A135" s="30" t="s">
        <v>91</v>
      </c>
      <c r="B135" s="31" t="s">
        <v>162</v>
      </c>
      <c r="C135" s="30" t="s">
        <v>76</v>
      </c>
      <c r="D135" s="35"/>
      <c r="E135" s="35"/>
      <c r="F135" s="35"/>
    </row>
    <row r="136" spans="1:6" s="6" customFormat="1" ht="25.5" hidden="1" outlineLevel="1">
      <c r="A136" s="30" t="s">
        <v>100</v>
      </c>
      <c r="B136" s="31" t="s">
        <v>270</v>
      </c>
      <c r="C136" s="30" t="s">
        <v>271</v>
      </c>
      <c r="D136" s="35"/>
      <c r="E136" s="35"/>
      <c r="F136" s="35"/>
    </row>
    <row r="137" spans="1:6" s="6" customFormat="1" ht="38.25" hidden="1" outlineLevel="1">
      <c r="A137" s="30" t="s">
        <v>105</v>
      </c>
      <c r="B137" s="31" t="s">
        <v>10</v>
      </c>
      <c r="C137" s="30"/>
      <c r="D137" s="35"/>
      <c r="E137" s="35"/>
      <c r="F137" s="35"/>
    </row>
    <row r="138" spans="1:6" s="6" customFormat="1" ht="26.25" customHeight="1" collapsed="1">
      <c r="A138" s="109" t="s">
        <v>272</v>
      </c>
      <c r="B138" s="110"/>
      <c r="C138" s="110"/>
      <c r="D138" s="110"/>
      <c r="E138" s="110"/>
      <c r="F138" s="111"/>
    </row>
    <row r="139" spans="1:6">
      <c r="A139" s="30" t="s">
        <v>64</v>
      </c>
      <c r="B139" s="31" t="s">
        <v>25</v>
      </c>
      <c r="C139" s="30" t="s">
        <v>27</v>
      </c>
      <c r="D139" s="23">
        <f>[25]Ф4!$J$11</f>
        <v>209.7</v>
      </c>
      <c r="E139" s="23">
        <f>'[26]0.1'!$I$11</f>
        <v>209.69999999999996</v>
      </c>
      <c r="F139" s="23">
        <f>'[26]0.1'!$L$11</f>
        <v>209.69999999999996</v>
      </c>
    </row>
    <row r="140" spans="1:6" ht="38.25">
      <c r="A140" s="30" t="s">
        <v>65</v>
      </c>
      <c r="B140" s="31" t="s">
        <v>26</v>
      </c>
      <c r="C140" s="30" t="s">
        <v>27</v>
      </c>
      <c r="D140" s="23">
        <f>[25]Ф4!$J$12-[25]Ф4!$J$14</f>
        <v>199.47407295150501</v>
      </c>
      <c r="E140" s="23">
        <f>'[26]0.1'!$I$12</f>
        <v>201.89270033282125</v>
      </c>
      <c r="F140" s="23">
        <f>'[26]0.1'!$L$12</f>
        <v>198.66799235151046</v>
      </c>
    </row>
    <row r="141" spans="1:6">
      <c r="A141" s="30" t="s">
        <v>66</v>
      </c>
      <c r="B141" s="31" t="s">
        <v>67</v>
      </c>
      <c r="C141" s="30" t="s">
        <v>128</v>
      </c>
      <c r="D141" s="23">
        <f>'[4]ТТЭЦ-1 НМ'!$E$7</f>
        <v>1249.3429999999998</v>
      </c>
      <c r="E141" s="23">
        <f>'[26]0.1'!$I$13</f>
        <v>1498.3359</v>
      </c>
      <c r="F141" s="23">
        <f>'[26]0.1'!$L$13</f>
        <v>1481.7020000000002</v>
      </c>
    </row>
    <row r="142" spans="1:6">
      <c r="A142" s="30" t="s">
        <v>68</v>
      </c>
      <c r="B142" s="31" t="s">
        <v>69</v>
      </c>
      <c r="C142" s="30" t="s">
        <v>128</v>
      </c>
      <c r="D142" s="23">
        <f>'[4]ТТЭЦ-1 НМ'!$E$22</f>
        <v>1170.0609999999997</v>
      </c>
      <c r="E142" s="23">
        <f>'[26]0.1'!$I$15</f>
        <v>1420.2920000000001</v>
      </c>
      <c r="F142" s="23">
        <f>'[26]0.1'!$L$15</f>
        <v>1384.3350000000003</v>
      </c>
    </row>
    <row r="143" spans="1:6">
      <c r="A143" s="30" t="s">
        <v>70</v>
      </c>
      <c r="B143" s="31" t="s">
        <v>71</v>
      </c>
      <c r="C143" s="30" t="s">
        <v>72</v>
      </c>
      <c r="D143" s="23">
        <f>'[4]ТТЭЦ-1 НМ'!$E$23</f>
        <v>431.678</v>
      </c>
      <c r="E143" s="23">
        <f>'[26]0.1'!$I$16</f>
        <v>664.22013700000002</v>
      </c>
      <c r="F143" s="23">
        <f>'[26]0.1'!$L$16</f>
        <v>664.28919799999994</v>
      </c>
    </row>
    <row r="144" spans="1:6">
      <c r="A144" s="30" t="s">
        <v>73</v>
      </c>
      <c r="B144" s="31" t="s">
        <v>74</v>
      </c>
      <c r="C144" s="30" t="s">
        <v>72</v>
      </c>
      <c r="D144" s="23">
        <f>'[4]ТТЭЦ-1 НМ'!$E$29</f>
        <v>431.678</v>
      </c>
      <c r="E144" s="23">
        <f>'[26]0.1'!$I$17</f>
        <v>664.22013700000002</v>
      </c>
      <c r="F144" s="23">
        <f>'[26]0.1'!$L$17</f>
        <v>664.28919799999994</v>
      </c>
    </row>
    <row r="145" spans="1:8">
      <c r="A145" s="30" t="s">
        <v>75</v>
      </c>
      <c r="B145" s="31" t="s">
        <v>8</v>
      </c>
      <c r="C145" s="30" t="s">
        <v>76</v>
      </c>
      <c r="D145" s="34"/>
      <c r="E145" s="23">
        <f>'[26]0.1'!$I$43</f>
        <v>2059818.6259741674</v>
      </c>
      <c r="F145" s="23">
        <f>'[26]0.1'!$L$43</f>
        <v>2206300.0181422601</v>
      </c>
    </row>
    <row r="146" spans="1:8">
      <c r="A146" s="30"/>
      <c r="B146" s="31" t="s">
        <v>188</v>
      </c>
      <c r="C146" s="30"/>
      <c r="D146" s="34"/>
      <c r="E146" s="34"/>
      <c r="F146" s="34"/>
    </row>
    <row r="147" spans="1:8">
      <c r="A147" s="30" t="s">
        <v>77</v>
      </c>
      <c r="B147" s="32" t="s">
        <v>11</v>
      </c>
      <c r="C147" s="30" t="s">
        <v>76</v>
      </c>
      <c r="D147" s="34"/>
      <c r="E147" s="23">
        <f>'[26]0.1'!$G$43</f>
        <v>1611342.0470260861</v>
      </c>
      <c r="F147" s="23">
        <f>'[26]0.1'!$J$43</f>
        <v>1744686.2663114935</v>
      </c>
    </row>
    <row r="148" spans="1:8">
      <c r="A148" s="30" t="s">
        <v>78</v>
      </c>
      <c r="B148" s="32" t="s">
        <v>12</v>
      </c>
      <c r="C148" s="30" t="s">
        <v>76</v>
      </c>
      <c r="D148" s="34"/>
      <c r="E148" s="23">
        <f>'[26]0.1'!$H$43</f>
        <v>448476.57894808118</v>
      </c>
      <c r="F148" s="23">
        <f>'[26]0.1'!$K$43</f>
        <v>461613.75183076656</v>
      </c>
    </row>
    <row r="149" spans="1:8" ht="25.5">
      <c r="A149" s="30" t="s">
        <v>79</v>
      </c>
      <c r="B149" s="32" t="s">
        <v>13</v>
      </c>
      <c r="C149" s="30" t="s">
        <v>76</v>
      </c>
      <c r="D149" s="34"/>
      <c r="E149" s="35"/>
      <c r="F149" s="35"/>
    </row>
    <row r="150" spans="1:8">
      <c r="A150" s="30" t="s">
        <v>80</v>
      </c>
      <c r="B150" s="31" t="s">
        <v>81</v>
      </c>
      <c r="C150" s="30" t="s">
        <v>76</v>
      </c>
      <c r="D150" s="34"/>
      <c r="E150" s="23">
        <f>'[26]0.1'!$I$31</f>
        <v>2023032.8319902162</v>
      </c>
      <c r="F150" s="23">
        <f>'[26]0.1'!$L$31</f>
        <v>2200488.3089396008</v>
      </c>
      <c r="G150" s="41"/>
      <c r="H150" s="41"/>
    </row>
    <row r="151" spans="1:8">
      <c r="A151" s="30"/>
      <c r="B151" s="31" t="s">
        <v>188</v>
      </c>
      <c r="C151" s="30"/>
      <c r="D151" s="34"/>
      <c r="E151" s="34"/>
      <c r="F151" s="34"/>
    </row>
    <row r="152" spans="1:8">
      <c r="A152" s="30" t="s">
        <v>82</v>
      </c>
      <c r="B152" s="32" t="s">
        <v>83</v>
      </c>
      <c r="C152" s="30" t="s">
        <v>76</v>
      </c>
      <c r="D152" s="34"/>
      <c r="E152" s="23">
        <f>'[26]0.1'!$I$32</f>
        <v>1608413.316863982</v>
      </c>
      <c r="F152" s="23">
        <f>'[26]0.1'!$L$32</f>
        <v>1741513.6667391832</v>
      </c>
      <c r="G152" s="41"/>
      <c r="H152" s="41"/>
    </row>
    <row r="153" spans="1:8" ht="25.5">
      <c r="A153" s="30"/>
      <c r="B153" s="32" t="s">
        <v>84</v>
      </c>
      <c r="C153" s="30" t="s">
        <v>28</v>
      </c>
      <c r="D153" s="23">
        <f>'[4]ТТЭЦ-1 НМ'!$E$32</f>
        <v>266.89919026213551</v>
      </c>
      <c r="E153" s="23">
        <f>'[26]4'!$L$24</f>
        <v>263.8</v>
      </c>
      <c r="F153" s="23">
        <f>'[26]4'!$M$24</f>
        <v>263.8</v>
      </c>
      <c r="G153" s="41"/>
      <c r="H153" s="41"/>
    </row>
    <row r="154" spans="1:8">
      <c r="A154" s="30" t="s">
        <v>85</v>
      </c>
      <c r="B154" s="32" t="s">
        <v>86</v>
      </c>
      <c r="C154" s="30" t="s">
        <v>76</v>
      </c>
      <c r="D154" s="34"/>
      <c r="E154" s="23">
        <f>'[26]0.1'!$I$33</f>
        <v>414619.51512623415</v>
      </c>
      <c r="F154" s="23">
        <f>'[26]0.1'!$L$33</f>
        <v>458974.64220041758</v>
      </c>
    </row>
    <row r="155" spans="1:8">
      <c r="A155" s="30"/>
      <c r="B155" s="32" t="s">
        <v>87</v>
      </c>
      <c r="C155" s="30" t="s">
        <v>88</v>
      </c>
      <c r="D155" s="23">
        <f>'[4]ТТЭЦ-1 НМ'!$E$36</f>
        <v>169.87198791691952</v>
      </c>
      <c r="E155" s="23">
        <f>'[26]4'!$L$28</f>
        <v>146.30000000000001</v>
      </c>
      <c r="F155" s="23">
        <f>'[26]4'!$M$28</f>
        <v>146.30000000000001</v>
      </c>
    </row>
    <row r="156" spans="1:8" ht="25.5">
      <c r="A156" s="30"/>
      <c r="B156" s="7" t="s">
        <v>89</v>
      </c>
      <c r="C156" s="30" t="s">
        <v>24</v>
      </c>
      <c r="D156" s="70" t="s">
        <v>308</v>
      </c>
      <c r="E156" s="66" t="s">
        <v>320</v>
      </c>
      <c r="F156" s="88" t="s">
        <v>320</v>
      </c>
    </row>
    <row r="157" spans="1:8">
      <c r="A157" s="30" t="s">
        <v>90</v>
      </c>
      <c r="B157" s="7" t="s">
        <v>14</v>
      </c>
      <c r="C157" s="30" t="s">
        <v>76</v>
      </c>
      <c r="D157" s="35"/>
      <c r="E157" s="35"/>
      <c r="F157" s="35"/>
    </row>
    <row r="158" spans="1:8" ht="25.5">
      <c r="A158" s="30" t="s">
        <v>91</v>
      </c>
      <c r="B158" s="7" t="s">
        <v>9</v>
      </c>
      <c r="C158" s="30" t="s">
        <v>24</v>
      </c>
      <c r="D158" s="35"/>
      <c r="E158" s="35"/>
      <c r="F158" s="35"/>
    </row>
    <row r="159" spans="1:8">
      <c r="A159" s="30" t="s">
        <v>92</v>
      </c>
      <c r="B159" s="32" t="s">
        <v>93</v>
      </c>
      <c r="C159" s="30" t="s">
        <v>94</v>
      </c>
      <c r="D159" s="35"/>
      <c r="E159" s="35"/>
      <c r="F159" s="35"/>
    </row>
    <row r="160" spans="1:8" ht="25.5">
      <c r="A160" s="33" t="s">
        <v>95</v>
      </c>
      <c r="B160" s="32" t="s">
        <v>96</v>
      </c>
      <c r="C160" s="24" t="s">
        <v>97</v>
      </c>
      <c r="D160" s="35"/>
      <c r="E160" s="35"/>
      <c r="F160" s="35"/>
    </row>
    <row r="161" spans="1:7" ht="25.5">
      <c r="A161" s="30" t="s">
        <v>98</v>
      </c>
      <c r="B161" s="32" t="s">
        <v>99</v>
      </c>
      <c r="C161" s="30" t="s">
        <v>24</v>
      </c>
      <c r="D161" s="35"/>
      <c r="E161" s="35"/>
      <c r="F161" s="35"/>
    </row>
    <row r="162" spans="1:7">
      <c r="A162" s="30" t="s">
        <v>100</v>
      </c>
      <c r="B162" s="7" t="s">
        <v>101</v>
      </c>
      <c r="C162" s="30" t="s">
        <v>76</v>
      </c>
      <c r="D162" s="35"/>
      <c r="E162" s="35"/>
      <c r="F162" s="35"/>
      <c r="G162" s="41"/>
    </row>
    <row r="163" spans="1:7">
      <c r="A163" s="30"/>
      <c r="B163" s="31" t="s">
        <v>188</v>
      </c>
      <c r="C163" s="30"/>
      <c r="D163" s="35"/>
      <c r="E163" s="35"/>
      <c r="F163" s="35"/>
    </row>
    <row r="164" spans="1:7">
      <c r="A164" s="30" t="s">
        <v>102</v>
      </c>
      <c r="B164" s="32" t="s">
        <v>15</v>
      </c>
      <c r="C164" s="30" t="s">
        <v>76</v>
      </c>
      <c r="D164" s="35"/>
      <c r="E164" s="35"/>
      <c r="F164" s="35"/>
      <c r="G164" s="41"/>
    </row>
    <row r="165" spans="1:7">
      <c r="A165" s="30" t="s">
        <v>103</v>
      </c>
      <c r="B165" s="32" t="s">
        <v>16</v>
      </c>
      <c r="C165" s="30" t="s">
        <v>76</v>
      </c>
      <c r="D165" s="35"/>
      <c r="E165" s="35"/>
      <c r="F165" s="35"/>
    </row>
    <row r="166" spans="1:7" ht="25.5">
      <c r="A166" s="30" t="s">
        <v>104</v>
      </c>
      <c r="B166" s="32" t="s">
        <v>17</v>
      </c>
      <c r="C166" s="30" t="s">
        <v>76</v>
      </c>
      <c r="D166" s="35"/>
      <c r="E166" s="35"/>
      <c r="F166" s="35"/>
    </row>
    <row r="167" spans="1:7">
      <c r="A167" s="30" t="s">
        <v>145</v>
      </c>
      <c r="B167" s="32" t="s">
        <v>146</v>
      </c>
      <c r="C167" s="30" t="s">
        <v>76</v>
      </c>
      <c r="D167" s="35"/>
      <c r="E167" s="35"/>
      <c r="F167" s="35"/>
    </row>
    <row r="168" spans="1:7">
      <c r="A168" s="30" t="s">
        <v>105</v>
      </c>
      <c r="B168" s="7" t="s">
        <v>106</v>
      </c>
      <c r="C168" s="30" t="s">
        <v>76</v>
      </c>
      <c r="D168" s="35"/>
      <c r="E168" s="35"/>
      <c r="F168" s="35"/>
    </row>
    <row r="169" spans="1:7">
      <c r="A169" s="30"/>
      <c r="B169" s="31" t="s">
        <v>188</v>
      </c>
      <c r="C169" s="30"/>
      <c r="D169" s="35"/>
      <c r="E169" s="35"/>
      <c r="F169" s="35"/>
    </row>
    <row r="170" spans="1:7">
      <c r="A170" s="30" t="s">
        <v>107</v>
      </c>
      <c r="B170" s="32" t="s">
        <v>18</v>
      </c>
      <c r="C170" s="30" t="s">
        <v>76</v>
      </c>
      <c r="D170" s="35"/>
      <c r="E170" s="35"/>
      <c r="F170" s="35"/>
    </row>
    <row r="171" spans="1:7">
      <c r="A171" s="30" t="s">
        <v>108</v>
      </c>
      <c r="B171" s="32" t="s">
        <v>31</v>
      </c>
      <c r="C171" s="30" t="s">
        <v>76</v>
      </c>
      <c r="D171" s="35"/>
      <c r="E171" s="35"/>
      <c r="F171" s="35"/>
    </row>
    <row r="172" spans="1:7">
      <c r="A172" s="30" t="s">
        <v>109</v>
      </c>
      <c r="B172" s="7" t="s">
        <v>110</v>
      </c>
      <c r="C172" s="30" t="s">
        <v>76</v>
      </c>
      <c r="D172" s="35"/>
      <c r="E172" s="35"/>
      <c r="F172" s="35"/>
    </row>
    <row r="173" spans="1:7">
      <c r="A173" s="30"/>
      <c r="B173" s="31" t="s">
        <v>188</v>
      </c>
      <c r="C173" s="30"/>
      <c r="D173" s="34"/>
      <c r="E173" s="35"/>
      <c r="F173" s="35"/>
    </row>
    <row r="174" spans="1:7">
      <c r="A174" s="30" t="s">
        <v>111</v>
      </c>
      <c r="B174" s="32" t="s">
        <v>15</v>
      </c>
      <c r="C174" s="30" t="s">
        <v>76</v>
      </c>
      <c r="D174" s="35"/>
      <c r="E174" s="35"/>
      <c r="F174" s="35"/>
    </row>
    <row r="175" spans="1:7">
      <c r="A175" s="30" t="s">
        <v>112</v>
      </c>
      <c r="B175" s="32" t="s">
        <v>16</v>
      </c>
      <c r="C175" s="30" t="s">
        <v>76</v>
      </c>
      <c r="D175" s="35"/>
      <c r="E175" s="35"/>
      <c r="F175" s="35"/>
    </row>
    <row r="176" spans="1:7" ht="25.5">
      <c r="A176" s="30" t="s">
        <v>113</v>
      </c>
      <c r="B176" s="32" t="s">
        <v>17</v>
      </c>
      <c r="C176" s="30" t="s">
        <v>76</v>
      </c>
      <c r="D176" s="35"/>
      <c r="E176" s="35"/>
      <c r="F176" s="35"/>
    </row>
    <row r="177" spans="1:6" ht="25.5">
      <c r="A177" s="30" t="s">
        <v>114</v>
      </c>
      <c r="B177" s="7" t="s">
        <v>115</v>
      </c>
      <c r="C177" s="30" t="s">
        <v>76</v>
      </c>
      <c r="D177" s="35"/>
      <c r="E177" s="35"/>
      <c r="F177" s="35"/>
    </row>
    <row r="178" spans="1:6">
      <c r="A178" s="30"/>
      <c r="B178" s="31" t="s">
        <v>188</v>
      </c>
      <c r="C178" s="30"/>
      <c r="D178" s="34"/>
      <c r="E178" s="35"/>
      <c r="F178" s="35"/>
    </row>
    <row r="179" spans="1:6">
      <c r="A179" s="30" t="s">
        <v>116</v>
      </c>
      <c r="B179" s="32" t="s">
        <v>15</v>
      </c>
      <c r="C179" s="30" t="s">
        <v>76</v>
      </c>
      <c r="D179" s="35"/>
      <c r="E179" s="35"/>
      <c r="F179" s="35"/>
    </row>
    <row r="180" spans="1:6">
      <c r="A180" s="30" t="s">
        <v>117</v>
      </c>
      <c r="B180" s="32" t="s">
        <v>16</v>
      </c>
      <c r="C180" s="30" t="s">
        <v>76</v>
      </c>
      <c r="D180" s="35"/>
      <c r="E180" s="35"/>
      <c r="F180" s="35"/>
    </row>
    <row r="181" spans="1:6" ht="25.5">
      <c r="A181" s="30" t="s">
        <v>118</v>
      </c>
      <c r="B181" s="32" t="s">
        <v>17</v>
      </c>
      <c r="C181" s="30" t="s">
        <v>76</v>
      </c>
      <c r="D181" s="35"/>
      <c r="E181" s="35"/>
      <c r="F181" s="35"/>
    </row>
    <row r="182" spans="1:6">
      <c r="A182" s="30" t="s">
        <v>119</v>
      </c>
      <c r="B182" s="7" t="s">
        <v>162</v>
      </c>
      <c r="C182" s="30" t="s">
        <v>76</v>
      </c>
      <c r="D182" s="35"/>
      <c r="E182" s="35"/>
      <c r="F182" s="35"/>
    </row>
    <row r="183" spans="1:6" ht="25.5">
      <c r="A183" s="30" t="s">
        <v>120</v>
      </c>
      <c r="B183" s="7" t="s">
        <v>325</v>
      </c>
      <c r="C183" s="30" t="s">
        <v>121</v>
      </c>
      <c r="D183" s="35"/>
      <c r="E183" s="35"/>
      <c r="F183" s="35"/>
    </row>
    <row r="184" spans="1:6" ht="95.25" customHeight="1">
      <c r="A184" s="30" t="s">
        <v>122</v>
      </c>
      <c r="B184" s="7" t="s">
        <v>10</v>
      </c>
      <c r="C184" s="30" t="s">
        <v>24</v>
      </c>
      <c r="D184" s="109" t="s">
        <v>322</v>
      </c>
      <c r="E184" s="110"/>
      <c r="F184" s="111"/>
    </row>
    <row r="185" spans="1:6">
      <c r="B185" s="6"/>
    </row>
    <row r="186" spans="1:6">
      <c r="A186" s="113" t="s">
        <v>124</v>
      </c>
      <c r="B186" s="113"/>
      <c r="C186" s="113"/>
      <c r="D186" s="113"/>
      <c r="E186" s="113"/>
      <c r="F186" s="113"/>
    </row>
    <row r="187" spans="1:6">
      <c r="A187" s="58" t="s">
        <v>274</v>
      </c>
      <c r="C187" s="27"/>
    </row>
    <row r="188" spans="1:6">
      <c r="A188" s="58" t="s">
        <v>275</v>
      </c>
    </row>
    <row r="189" spans="1:6">
      <c r="A189" s="58" t="s">
        <v>276</v>
      </c>
    </row>
    <row r="191" spans="1:6">
      <c r="A191" s="56" t="s">
        <v>277</v>
      </c>
    </row>
    <row r="192" spans="1:6" ht="93" customHeight="1">
      <c r="A192" s="112" t="s">
        <v>301</v>
      </c>
      <c r="B192" s="112"/>
      <c r="C192" s="112"/>
      <c r="D192" s="112"/>
      <c r="E192" s="112"/>
      <c r="F192" s="112"/>
    </row>
    <row r="193" spans="1:6" ht="12.75" customHeight="1">
      <c r="A193" s="112" t="s">
        <v>278</v>
      </c>
      <c r="B193" s="112"/>
      <c r="C193" s="112"/>
      <c r="D193" s="112"/>
      <c r="E193" s="112"/>
      <c r="F193" s="112"/>
    </row>
    <row r="194" spans="1:6">
      <c r="A194" s="112"/>
      <c r="B194" s="112"/>
      <c r="C194" s="112"/>
      <c r="D194" s="112"/>
      <c r="E194" s="112"/>
      <c r="F194" s="112"/>
    </row>
    <row r="195" spans="1:6">
      <c r="A195" s="27"/>
    </row>
    <row r="196" spans="1:6">
      <c r="A196" s="27"/>
      <c r="B196" s="26"/>
      <c r="C196" s="27"/>
    </row>
    <row r="197" spans="1:6">
      <c r="A197" s="27"/>
    </row>
    <row r="198" spans="1:6">
      <c r="A198" s="27"/>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I47"/>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5.7109375" style="1" customWidth="1"/>
    <col min="2" max="2" width="44.140625" style="10" customWidth="1"/>
    <col min="3" max="3" width="14.28515625" style="22"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2"/>
      <c r="I1" s="21" t="s">
        <v>60</v>
      </c>
    </row>
    <row r="2" spans="1:9" ht="39.75" customHeight="1">
      <c r="F2" s="22"/>
      <c r="H2" s="121" t="s">
        <v>152</v>
      </c>
      <c r="I2" s="121"/>
    </row>
    <row r="3" spans="1:9">
      <c r="F3" s="22"/>
    </row>
    <row r="4" spans="1:9">
      <c r="A4" s="96" t="s">
        <v>32</v>
      </c>
      <c r="B4" s="122"/>
      <c r="C4" s="122"/>
      <c r="D4" s="122"/>
      <c r="E4" s="122"/>
      <c r="F4" s="122"/>
      <c r="G4" s="122"/>
      <c r="H4" s="122"/>
      <c r="I4" s="122"/>
    </row>
    <row r="5" spans="1:9">
      <c r="A5" s="96" t="str">
        <f>Титульный!$C$18</f>
        <v>Тюменская ТЭЦ-1 (БЛ 2) НВ</v>
      </c>
      <c r="B5" s="122"/>
      <c r="C5" s="122"/>
      <c r="D5" s="122"/>
      <c r="E5" s="122"/>
      <c r="F5" s="122"/>
      <c r="G5" s="122"/>
      <c r="H5" s="122"/>
      <c r="I5" s="122"/>
    </row>
    <row r="7" spans="1:9" s="1" customFormat="1" ht="32.25" customHeight="1">
      <c r="A7" s="123" t="s">
        <v>63</v>
      </c>
      <c r="B7" s="123" t="s">
        <v>6</v>
      </c>
      <c r="C7" s="123" t="s">
        <v>129</v>
      </c>
      <c r="D7" s="123" t="s">
        <v>144</v>
      </c>
      <c r="E7" s="123"/>
      <c r="F7" s="123" t="s">
        <v>126</v>
      </c>
      <c r="G7" s="123"/>
      <c r="H7" s="123" t="s">
        <v>127</v>
      </c>
      <c r="I7" s="123"/>
    </row>
    <row r="8" spans="1:9" s="1" customFormat="1">
      <c r="A8" s="123"/>
      <c r="B8" s="123"/>
      <c r="C8" s="123"/>
      <c r="D8" s="36">
        <f>Титульный!$B$5-2</f>
        <v>2024</v>
      </c>
      <c r="E8" s="37" t="s">
        <v>53</v>
      </c>
      <c r="F8" s="36">
        <f>Титульный!$B$5-1</f>
        <v>2025</v>
      </c>
      <c r="G8" s="37" t="s">
        <v>53</v>
      </c>
      <c r="H8" s="36">
        <f>Титульный!$B$5</f>
        <v>2026</v>
      </c>
      <c r="I8" s="37" t="s">
        <v>53</v>
      </c>
    </row>
    <row r="9" spans="1:9" s="1" customFormat="1">
      <c r="A9" s="123"/>
      <c r="B9" s="123"/>
      <c r="C9" s="123"/>
      <c r="D9" s="8" t="s">
        <v>216</v>
      </c>
      <c r="E9" s="8" t="s">
        <v>217</v>
      </c>
      <c r="F9" s="8" t="s">
        <v>216</v>
      </c>
      <c r="G9" s="8" t="s">
        <v>217</v>
      </c>
      <c r="H9" s="8" t="s">
        <v>216</v>
      </c>
      <c r="I9" s="8" t="s">
        <v>217</v>
      </c>
    </row>
    <row r="10" spans="1:9" s="1" customFormat="1">
      <c r="A10" s="60" t="s">
        <v>292</v>
      </c>
      <c r="B10" s="61"/>
      <c r="C10" s="61"/>
      <c r="D10" s="38"/>
      <c r="E10" s="38"/>
      <c r="F10" s="38"/>
      <c r="G10" s="38"/>
      <c r="H10" s="38"/>
      <c r="I10" s="38"/>
    </row>
    <row r="11" spans="1:9" s="1" customFormat="1" ht="25.5" hidden="1" outlineLevel="1">
      <c r="A11" s="57" t="s">
        <v>155</v>
      </c>
      <c r="B11" s="31" t="s">
        <v>279</v>
      </c>
      <c r="C11" s="30"/>
      <c r="D11" s="38"/>
      <c r="E11" s="38"/>
      <c r="F11" s="38"/>
      <c r="G11" s="38"/>
      <c r="H11" s="38"/>
      <c r="I11" s="38"/>
    </row>
    <row r="12" spans="1:9" s="1" customFormat="1" ht="140.25" hidden="1" outlineLevel="1">
      <c r="A12" s="57"/>
      <c r="B12" s="31" t="s">
        <v>280</v>
      </c>
      <c r="C12" s="57" t="s">
        <v>281</v>
      </c>
      <c r="D12" s="38"/>
      <c r="E12" s="38"/>
      <c r="F12" s="38"/>
      <c r="G12" s="38"/>
      <c r="H12" s="38"/>
      <c r="I12" s="38"/>
    </row>
    <row r="13" spans="1:9" s="1" customFormat="1" ht="153" hidden="1" outlineLevel="1">
      <c r="A13" s="57"/>
      <c r="B13" s="31" t="s">
        <v>282</v>
      </c>
      <c r="C13" s="30" t="s">
        <v>283</v>
      </c>
      <c r="D13" s="38"/>
      <c r="E13" s="38"/>
      <c r="F13" s="38"/>
      <c r="G13" s="38"/>
      <c r="H13" s="38"/>
      <c r="I13" s="38"/>
    </row>
    <row r="14" spans="1:9" s="1" customFormat="1" hidden="1" outlineLevel="1">
      <c r="A14" s="57" t="s">
        <v>157</v>
      </c>
      <c r="B14" s="31" t="s">
        <v>284</v>
      </c>
      <c r="C14" s="30"/>
      <c r="D14" s="38"/>
      <c r="E14" s="38"/>
      <c r="F14" s="38"/>
      <c r="G14" s="38"/>
      <c r="H14" s="38"/>
      <c r="I14" s="38"/>
    </row>
    <row r="15" spans="1:9" s="1" customFormat="1" hidden="1" outlineLevel="1">
      <c r="A15" s="57"/>
      <c r="B15" s="31" t="s">
        <v>285</v>
      </c>
      <c r="C15" s="30"/>
      <c r="D15" s="38"/>
      <c r="E15" s="38"/>
      <c r="F15" s="38"/>
      <c r="G15" s="38"/>
      <c r="H15" s="38"/>
      <c r="I15" s="38"/>
    </row>
    <row r="16" spans="1:9" s="1" customFormat="1" ht="25.5" hidden="1" outlineLevel="1">
      <c r="A16" s="57"/>
      <c r="B16" s="31" t="s">
        <v>286</v>
      </c>
      <c r="C16" s="57" t="s">
        <v>281</v>
      </c>
      <c r="D16" s="38"/>
      <c r="E16" s="38"/>
      <c r="F16" s="38"/>
      <c r="G16" s="38"/>
      <c r="H16" s="38"/>
      <c r="I16" s="38"/>
    </row>
    <row r="17" spans="1:9" s="1" customFormat="1" ht="25.5" hidden="1" outlineLevel="1">
      <c r="A17" s="57"/>
      <c r="B17" s="31" t="s">
        <v>287</v>
      </c>
      <c r="C17" s="30" t="s">
        <v>283</v>
      </c>
      <c r="D17" s="38"/>
      <c r="E17" s="38"/>
      <c r="F17" s="38"/>
      <c r="G17" s="38"/>
      <c r="H17" s="38"/>
      <c r="I17" s="38"/>
    </row>
    <row r="18" spans="1:9" s="1" customFormat="1" hidden="1" outlineLevel="1">
      <c r="A18" s="57"/>
      <c r="B18" s="31" t="s">
        <v>288</v>
      </c>
      <c r="C18" s="30" t="s">
        <v>283</v>
      </c>
      <c r="D18" s="38"/>
      <c r="E18" s="38"/>
      <c r="F18" s="38"/>
      <c r="G18" s="38"/>
      <c r="H18" s="38"/>
      <c r="I18" s="38"/>
    </row>
    <row r="19" spans="1:9" s="1" customFormat="1" collapsed="1">
      <c r="A19" s="59" t="s">
        <v>300</v>
      </c>
      <c r="B19" s="31"/>
      <c r="C19" s="30" t="s">
        <v>283</v>
      </c>
      <c r="D19" s="38"/>
      <c r="E19" s="38"/>
      <c r="F19" s="38"/>
      <c r="G19" s="38"/>
      <c r="H19" s="38"/>
      <c r="I19" s="38"/>
    </row>
    <row r="20" spans="1:9" s="1" customFormat="1">
      <c r="A20" s="59" t="s">
        <v>299</v>
      </c>
      <c r="B20" s="31"/>
      <c r="C20" s="30"/>
      <c r="D20" s="38"/>
      <c r="E20" s="38"/>
      <c r="F20" s="38"/>
      <c r="G20" s="38"/>
      <c r="H20" s="38"/>
      <c r="I20" s="38"/>
    </row>
    <row r="21" spans="1:9" s="1" customFormat="1" ht="25.5" hidden="1" outlineLevel="1">
      <c r="A21" s="57" t="s">
        <v>168</v>
      </c>
      <c r="B21" s="31" t="s">
        <v>289</v>
      </c>
      <c r="C21" s="30" t="s">
        <v>283</v>
      </c>
      <c r="D21" s="38"/>
      <c r="E21" s="38"/>
      <c r="F21" s="38"/>
      <c r="G21" s="38"/>
      <c r="H21" s="38"/>
      <c r="I21" s="38"/>
    </row>
    <row r="22" spans="1:9" s="1" customFormat="1" ht="51" hidden="1" outlineLevel="1">
      <c r="A22" s="57" t="s">
        <v>170</v>
      </c>
      <c r="B22" s="31" t="s">
        <v>290</v>
      </c>
      <c r="C22" s="30" t="s">
        <v>283</v>
      </c>
      <c r="D22" s="38"/>
      <c r="E22" s="38"/>
      <c r="F22" s="38"/>
      <c r="G22" s="38"/>
      <c r="H22" s="38"/>
      <c r="I22" s="38"/>
    </row>
    <row r="23" spans="1:9" s="1" customFormat="1" ht="25.5" hidden="1" outlineLevel="1">
      <c r="A23" s="57" t="s">
        <v>173</v>
      </c>
      <c r="B23" s="31" t="s">
        <v>291</v>
      </c>
      <c r="C23" s="30" t="s">
        <v>283</v>
      </c>
      <c r="D23" s="38"/>
      <c r="E23" s="38"/>
      <c r="F23" s="38"/>
      <c r="G23" s="38"/>
      <c r="H23" s="38"/>
      <c r="I23" s="38"/>
    </row>
    <row r="24" spans="1:9" s="1" customFormat="1" hidden="1" outlineLevel="1">
      <c r="A24" s="57"/>
      <c r="B24" s="31" t="s">
        <v>245</v>
      </c>
      <c r="C24" s="30" t="s">
        <v>283</v>
      </c>
      <c r="D24" s="38"/>
      <c r="E24" s="38"/>
      <c r="F24" s="38"/>
      <c r="G24" s="38"/>
      <c r="H24" s="38"/>
      <c r="I24" s="38"/>
    </row>
    <row r="25" spans="1:9" s="1" customFormat="1" hidden="1" outlineLevel="1">
      <c r="A25" s="57"/>
      <c r="B25" s="31" t="s">
        <v>246</v>
      </c>
      <c r="C25" s="30" t="s">
        <v>283</v>
      </c>
      <c r="D25" s="38"/>
      <c r="E25" s="38"/>
      <c r="F25" s="38"/>
      <c r="G25" s="38"/>
      <c r="H25" s="38"/>
      <c r="I25" s="38"/>
    </row>
    <row r="26" spans="1:9" s="1" customFormat="1" hidden="1" outlineLevel="1">
      <c r="A26" s="57"/>
      <c r="B26" s="31" t="s">
        <v>247</v>
      </c>
      <c r="C26" s="30" t="s">
        <v>283</v>
      </c>
      <c r="D26" s="38"/>
      <c r="E26" s="38"/>
      <c r="F26" s="38"/>
      <c r="G26" s="38"/>
      <c r="H26" s="38"/>
      <c r="I26" s="38"/>
    </row>
    <row r="27" spans="1:9" ht="12.75" customHeight="1" collapsed="1">
      <c r="A27" s="63" t="s">
        <v>293</v>
      </c>
      <c r="B27" s="62"/>
      <c r="C27" s="64"/>
      <c r="D27" s="38"/>
      <c r="E27" s="38"/>
      <c r="F27" s="38"/>
      <c r="G27" s="38"/>
      <c r="H27" s="38"/>
      <c r="I27" s="38"/>
    </row>
    <row r="28" spans="1:9" ht="25.5">
      <c r="A28" s="24" t="s">
        <v>130</v>
      </c>
      <c r="B28" s="31" t="s">
        <v>131</v>
      </c>
      <c r="C28" s="57" t="s">
        <v>296</v>
      </c>
      <c r="D28" s="23">
        <f>'[5]Утв. тарифы на ЭЭ и ЭМ'!$D$15</f>
        <v>844.65</v>
      </c>
      <c r="E28" s="23">
        <f>'[5]Утв. тарифы на ЭЭ и ЭМ'!$E$15</f>
        <v>936.2</v>
      </c>
      <c r="F28" s="23">
        <f>'[6]Утв. тарифы на ЭЭ и ЭМ'!$D$15</f>
        <v>936.2</v>
      </c>
      <c r="G28" s="23">
        <f>'[6]Утв. тарифы на ЭЭ и ЭМ'!$E$15</f>
        <v>1134.51</v>
      </c>
      <c r="H28" s="119">
        <f>'[26]0.1'!$L$20</f>
        <v>1260.3064043829659</v>
      </c>
      <c r="I28" s="120"/>
    </row>
    <row r="29" spans="1:9" ht="25.5">
      <c r="A29" s="24"/>
      <c r="B29" s="39" t="s">
        <v>326</v>
      </c>
      <c r="C29" s="57" t="s">
        <v>296</v>
      </c>
      <c r="D29" s="38"/>
      <c r="E29" s="38"/>
      <c r="F29" s="23">
        <f>'[26]2.2'!$G$170</f>
        <v>934.40929884752325</v>
      </c>
      <c r="G29" s="23">
        <f>'[26]2.1'!$G$170</f>
        <v>1132.4525638840337</v>
      </c>
      <c r="H29" s="119">
        <f>'[26]2'!$G$170</f>
        <v>1258.0146183829659</v>
      </c>
      <c r="I29" s="120"/>
    </row>
    <row r="30" spans="1:9" ht="25.5">
      <c r="A30" s="24" t="s">
        <v>132</v>
      </c>
      <c r="B30" s="31" t="s">
        <v>133</v>
      </c>
      <c r="C30" s="57" t="s">
        <v>297</v>
      </c>
      <c r="D30" s="23">
        <f>'[5]Утв. тарифы на ЭЭ и ЭМ'!$F$15</f>
        <v>165536.42000000001</v>
      </c>
      <c r="E30" s="23">
        <f>'[5]Утв. тарифы на ЭЭ и ЭМ'!$G$15</f>
        <v>176130.75</v>
      </c>
      <c r="F30" s="23">
        <f>'[6]Утв. тарифы на ЭЭ и ЭМ'!$F$15</f>
        <v>176130.75</v>
      </c>
      <c r="G30" s="23">
        <f>'[6]Утв. тарифы на ЭЭ и ЭМ'!$G$15</f>
        <v>185113.42</v>
      </c>
      <c r="H30" s="128">
        <f>'[26]0.1'!$L$21</f>
        <v>193628.63739268773</v>
      </c>
      <c r="I30" s="129"/>
    </row>
    <row r="31" spans="1:9" ht="27.75" customHeight="1">
      <c r="A31" s="24" t="s">
        <v>134</v>
      </c>
      <c r="B31" s="31" t="s">
        <v>33</v>
      </c>
      <c r="C31" s="30" t="s">
        <v>294</v>
      </c>
      <c r="D31" s="38"/>
      <c r="E31" s="38"/>
      <c r="F31" s="38"/>
      <c r="G31" s="38"/>
      <c r="H31" s="38"/>
      <c r="I31" s="38"/>
    </row>
    <row r="32" spans="1:9" ht="26.25" customHeight="1">
      <c r="A32" s="24" t="s">
        <v>135</v>
      </c>
      <c r="B32" s="40" t="s">
        <v>34</v>
      </c>
      <c r="C32" s="30" t="s">
        <v>294</v>
      </c>
      <c r="D32" s="23">
        <f>'ТТЭЦ-1 ДМ_П5'!D32</f>
        <v>748.66</v>
      </c>
      <c r="E32" s="23">
        <f>'ТТЭЦ-1 ДМ_П5'!E32</f>
        <v>860.49</v>
      </c>
      <c r="F32" s="23">
        <f>'ТТЭЦ-1 ДМ_П5'!F32</f>
        <v>860.49</v>
      </c>
      <c r="G32" s="23">
        <f>'ТТЭЦ-1 ДМ_П5'!G32</f>
        <v>934.55</v>
      </c>
      <c r="H32" s="119">
        <f>'ТТЭЦ-1 ДМ_П5'!H32</f>
        <v>1130.4356448526562</v>
      </c>
      <c r="I32" s="127"/>
    </row>
    <row r="33" spans="1:9" ht="12.75" customHeight="1">
      <c r="A33" s="24" t="s">
        <v>136</v>
      </c>
      <c r="B33" s="40" t="s">
        <v>35</v>
      </c>
      <c r="C33" s="30" t="s">
        <v>294</v>
      </c>
      <c r="D33" s="38"/>
      <c r="E33" s="38"/>
      <c r="F33" s="38"/>
      <c r="G33" s="38"/>
      <c r="H33" s="38"/>
      <c r="I33" s="38"/>
    </row>
    <row r="34" spans="1:9" ht="12.75" customHeight="1">
      <c r="A34" s="24"/>
      <c r="B34" s="32" t="s">
        <v>36</v>
      </c>
      <c r="C34" s="30" t="s">
        <v>294</v>
      </c>
      <c r="D34" s="38"/>
      <c r="E34" s="38"/>
      <c r="F34" s="38"/>
      <c r="G34" s="38"/>
      <c r="H34" s="38"/>
      <c r="I34" s="38"/>
    </row>
    <row r="35" spans="1:9" ht="12.75" customHeight="1">
      <c r="A35" s="24"/>
      <c r="B35" s="32" t="s">
        <v>37</v>
      </c>
      <c r="C35" s="30" t="s">
        <v>294</v>
      </c>
      <c r="D35" s="38"/>
      <c r="E35" s="38"/>
      <c r="F35" s="38"/>
      <c r="G35" s="38"/>
      <c r="H35" s="38"/>
      <c r="I35" s="38"/>
    </row>
    <row r="36" spans="1:9" ht="12.75" customHeight="1">
      <c r="A36" s="24"/>
      <c r="B36" s="32" t="s">
        <v>38</v>
      </c>
      <c r="C36" s="30" t="s">
        <v>294</v>
      </c>
      <c r="D36" s="38"/>
      <c r="E36" s="38"/>
      <c r="F36" s="38"/>
      <c r="G36" s="38"/>
      <c r="H36" s="38"/>
      <c r="I36" s="38"/>
    </row>
    <row r="37" spans="1:9" ht="12.75" customHeight="1">
      <c r="A37" s="24"/>
      <c r="B37" s="32" t="s">
        <v>39</v>
      </c>
      <c r="C37" s="30" t="s">
        <v>294</v>
      </c>
      <c r="D37" s="38"/>
      <c r="E37" s="38"/>
      <c r="F37" s="38"/>
      <c r="G37" s="38"/>
      <c r="H37" s="38"/>
      <c r="I37" s="38"/>
    </row>
    <row r="38" spans="1:9" ht="12.75" customHeight="1">
      <c r="A38" s="24" t="s">
        <v>137</v>
      </c>
      <c r="B38" s="40" t="s">
        <v>40</v>
      </c>
      <c r="C38" s="30" t="s">
        <v>294</v>
      </c>
      <c r="D38" s="38"/>
      <c r="E38" s="38"/>
      <c r="F38" s="38"/>
      <c r="G38" s="38"/>
      <c r="H38" s="38"/>
      <c r="I38" s="38"/>
    </row>
    <row r="39" spans="1:9" ht="12.75" customHeight="1">
      <c r="A39" s="24" t="s">
        <v>138</v>
      </c>
      <c r="B39" s="31" t="s">
        <v>41</v>
      </c>
      <c r="C39" s="30" t="s">
        <v>24</v>
      </c>
      <c r="D39" s="38"/>
      <c r="E39" s="38"/>
      <c r="F39" s="38"/>
      <c r="G39" s="38"/>
      <c r="H39" s="38"/>
      <c r="I39" s="38"/>
    </row>
    <row r="40" spans="1:9" ht="25.5" customHeight="1">
      <c r="A40" s="24" t="s">
        <v>139</v>
      </c>
      <c r="B40" s="32" t="s">
        <v>42</v>
      </c>
      <c r="C40" s="24" t="s">
        <v>295</v>
      </c>
      <c r="D40" s="38"/>
      <c r="E40" s="38"/>
      <c r="F40" s="38"/>
      <c r="G40" s="38"/>
      <c r="H40" s="38"/>
      <c r="I40" s="38"/>
    </row>
    <row r="41" spans="1:9" ht="12.75" customHeight="1">
      <c r="A41" s="24" t="s">
        <v>140</v>
      </c>
      <c r="B41" s="40" t="s">
        <v>43</v>
      </c>
      <c r="C41" s="30" t="s">
        <v>294</v>
      </c>
      <c r="D41" s="38"/>
      <c r="E41" s="38"/>
      <c r="F41" s="38"/>
      <c r="G41" s="38"/>
      <c r="H41" s="38"/>
      <c r="I41" s="38"/>
    </row>
    <row r="42" spans="1:9" ht="25.5">
      <c r="A42" s="24" t="s">
        <v>141</v>
      </c>
      <c r="B42" s="31" t="s">
        <v>44</v>
      </c>
      <c r="C42" s="57" t="s">
        <v>298</v>
      </c>
      <c r="D42" s="38"/>
      <c r="E42" s="38"/>
      <c r="F42" s="38"/>
      <c r="G42" s="38"/>
      <c r="H42" s="38"/>
      <c r="I42" s="38"/>
    </row>
    <row r="43" spans="1:9" ht="25.5">
      <c r="A43" s="24"/>
      <c r="B43" s="32" t="s">
        <v>45</v>
      </c>
      <c r="C43" s="57" t="s">
        <v>298</v>
      </c>
      <c r="D43" s="23">
        <f>'ТТЭЦ-1 ДМ_П5'!D43</f>
        <v>26.72</v>
      </c>
      <c r="E43" s="23">
        <f>'ТТЭЦ-1 ДМ_П5'!E43</f>
        <v>49.16</v>
      </c>
      <c r="F43" s="23">
        <f>'ТТЭЦ-1 ДМ_П5'!F43</f>
        <v>48.9</v>
      </c>
      <c r="G43" s="23">
        <f>'ТТЭЦ-1 ДМ_П5'!G43</f>
        <v>48.9</v>
      </c>
      <c r="H43" s="119">
        <f>'ТТЭЦ-1 ДМ_П5'!H43</f>
        <v>84.922515459128462</v>
      </c>
      <c r="I43" s="127"/>
    </row>
    <row r="44" spans="1:9" ht="25.5">
      <c r="A44" s="24"/>
      <c r="B44" s="32" t="s">
        <v>46</v>
      </c>
      <c r="C44" s="57" t="s">
        <v>298</v>
      </c>
      <c r="D44" s="38"/>
      <c r="E44" s="38"/>
      <c r="F44" s="38"/>
      <c r="G44" s="38"/>
      <c r="H44" s="38"/>
      <c r="I44" s="38"/>
    </row>
    <row r="45" spans="1:9">
      <c r="A45" s="6"/>
      <c r="B45" s="27"/>
      <c r="C45" s="26"/>
      <c r="D45" s="27"/>
      <c r="E45" s="27"/>
      <c r="F45" s="27"/>
      <c r="G45" s="27"/>
      <c r="H45" s="27"/>
      <c r="I45" s="27"/>
    </row>
    <row r="46" spans="1:9">
      <c r="A46" s="113" t="s">
        <v>142</v>
      </c>
      <c r="B46" s="113"/>
      <c r="C46" s="113"/>
      <c r="D46" s="113"/>
      <c r="E46" s="113"/>
      <c r="F46" s="113"/>
      <c r="G46" s="113"/>
      <c r="H46" s="113"/>
      <c r="I46" s="113"/>
    </row>
    <row r="47" spans="1:9">
      <c r="A47" s="113" t="s">
        <v>143</v>
      </c>
      <c r="B47" s="113"/>
      <c r="C47" s="113"/>
      <c r="D47" s="113"/>
      <c r="E47" s="113"/>
      <c r="F47" s="113"/>
      <c r="G47" s="113"/>
      <c r="H47" s="113"/>
      <c r="I47" s="113"/>
    </row>
  </sheetData>
  <mergeCells count="16">
    <mergeCell ref="A47:I47"/>
    <mergeCell ref="H2:I2"/>
    <mergeCell ref="A4:I4"/>
    <mergeCell ref="A5:I5"/>
    <mergeCell ref="A7:A9"/>
    <mergeCell ref="B7:B9"/>
    <mergeCell ref="C7:C9"/>
    <mergeCell ref="H28:I28"/>
    <mergeCell ref="H29:I29"/>
    <mergeCell ref="H30:I30"/>
    <mergeCell ref="D7:E7"/>
    <mergeCell ref="F7:G7"/>
    <mergeCell ref="H43:I43"/>
    <mergeCell ref="H7:I7"/>
    <mergeCell ref="H32:I32"/>
    <mergeCell ref="A46:I46"/>
  </mergeCells>
  <pageMargins left="0.70866141732283472" right="0.70866141732283472" top="0.74803149606299213" bottom="0.74803149606299213" header="0.31496062992125984" footer="0.31496062992125984"/>
  <pageSetup paperSize="9" scale="4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8"/>
  <sheetViews>
    <sheetView zoomScaleNormal="100" workbookViewId="0">
      <pane xSplit="3" ySplit="9" topLeftCell="D45" activePane="bottomRight" state="frozen"/>
      <selection sqref="A1:C1"/>
      <selection pane="topRight" sqref="A1:C1"/>
      <selection pane="bottomLeft" sqref="A1:C1"/>
      <selection pane="bottomRight" sqref="A1:C1"/>
    </sheetView>
  </sheetViews>
  <sheetFormatPr defaultRowHeight="12.75" outlineLevelRow="1"/>
  <cols>
    <col min="1" max="1" width="6.7109375" style="26" customWidth="1"/>
    <col min="2" max="2" width="56.42578125" style="27" customWidth="1"/>
    <col min="3" max="3" width="12.7109375" style="26" customWidth="1"/>
    <col min="4" max="6" width="23.5703125" style="27" customWidth="1"/>
    <col min="7" max="8" width="11.7109375" style="27" bestFit="1" customWidth="1"/>
    <col min="9" max="251" width="9.140625" style="27"/>
    <col min="252" max="252" width="6.7109375" style="27" customWidth="1"/>
    <col min="253" max="257" width="9.140625" style="27"/>
    <col min="258" max="258" width="12.42578125" style="27" bestFit="1" customWidth="1"/>
    <col min="259" max="261" width="20.7109375" style="27" customWidth="1"/>
    <col min="262" max="262" width="9.85546875" style="27" customWidth="1"/>
    <col min="263" max="507" width="9.140625" style="27"/>
    <col min="508" max="508" width="6.7109375" style="27" customWidth="1"/>
    <col min="509" max="513" width="9.140625" style="27"/>
    <col min="514" max="514" width="12.42578125" style="27" bestFit="1" customWidth="1"/>
    <col min="515" max="517" width="20.7109375" style="27" customWidth="1"/>
    <col min="518" max="518" width="9.85546875" style="27" customWidth="1"/>
    <col min="519" max="763" width="9.140625" style="27"/>
    <col min="764" max="764" width="6.7109375" style="27" customWidth="1"/>
    <col min="765" max="769" width="9.140625" style="27"/>
    <col min="770" max="770" width="12.42578125" style="27" bestFit="1" customWidth="1"/>
    <col min="771" max="773" width="20.7109375" style="27" customWidth="1"/>
    <col min="774" max="774" width="9.85546875" style="27" customWidth="1"/>
    <col min="775" max="1019" width="9.140625" style="27"/>
    <col min="1020" max="1020" width="6.7109375" style="27" customWidth="1"/>
    <col min="1021" max="1025" width="9.140625" style="27"/>
    <col min="1026" max="1026" width="12.42578125" style="27" bestFit="1" customWidth="1"/>
    <col min="1027" max="1029" width="20.7109375" style="27" customWidth="1"/>
    <col min="1030" max="1030" width="9.85546875" style="27" customWidth="1"/>
    <col min="1031" max="1275" width="9.140625" style="27"/>
    <col min="1276" max="1276" width="6.7109375" style="27" customWidth="1"/>
    <col min="1277" max="1281" width="9.140625" style="27"/>
    <col min="1282" max="1282" width="12.42578125" style="27" bestFit="1" customWidth="1"/>
    <col min="1283" max="1285" width="20.7109375" style="27" customWidth="1"/>
    <col min="1286" max="1286" width="9.85546875" style="27" customWidth="1"/>
    <col min="1287" max="1531" width="9.140625" style="27"/>
    <col min="1532" max="1532" width="6.7109375" style="27" customWidth="1"/>
    <col min="1533" max="1537" width="9.140625" style="27"/>
    <col min="1538" max="1538" width="12.42578125" style="27" bestFit="1" customWidth="1"/>
    <col min="1539" max="1541" width="20.7109375" style="27" customWidth="1"/>
    <col min="1542" max="1542" width="9.85546875" style="27" customWidth="1"/>
    <col min="1543" max="1787" width="9.140625" style="27"/>
    <col min="1788" max="1788" width="6.7109375" style="27" customWidth="1"/>
    <col min="1789" max="1793" width="9.140625" style="27"/>
    <col min="1794" max="1794" width="12.42578125" style="27" bestFit="1" customWidth="1"/>
    <col min="1795" max="1797" width="20.7109375" style="27" customWidth="1"/>
    <col min="1798" max="1798" width="9.85546875" style="27" customWidth="1"/>
    <col min="1799" max="2043" width="9.140625" style="27"/>
    <col min="2044" max="2044" width="6.7109375" style="27" customWidth="1"/>
    <col min="2045" max="2049" width="9.140625" style="27"/>
    <col min="2050" max="2050" width="12.42578125" style="27" bestFit="1" customWidth="1"/>
    <col min="2051" max="2053" width="20.7109375" style="27" customWidth="1"/>
    <col min="2054" max="2054" width="9.85546875" style="27" customWidth="1"/>
    <col min="2055" max="2299" width="9.140625" style="27"/>
    <col min="2300" max="2300" width="6.7109375" style="27" customWidth="1"/>
    <col min="2301" max="2305" width="9.140625" style="27"/>
    <col min="2306" max="2306" width="12.42578125" style="27" bestFit="1" customWidth="1"/>
    <col min="2307" max="2309" width="20.7109375" style="27" customWidth="1"/>
    <col min="2310" max="2310" width="9.85546875" style="27" customWidth="1"/>
    <col min="2311" max="2555" width="9.140625" style="27"/>
    <col min="2556" max="2556" width="6.7109375" style="27" customWidth="1"/>
    <col min="2557" max="2561" width="9.140625" style="27"/>
    <col min="2562" max="2562" width="12.42578125" style="27" bestFit="1" customWidth="1"/>
    <col min="2563" max="2565" width="20.7109375" style="27" customWidth="1"/>
    <col min="2566" max="2566" width="9.85546875" style="27" customWidth="1"/>
    <col min="2567" max="2811" width="9.140625" style="27"/>
    <col min="2812" max="2812" width="6.7109375" style="27" customWidth="1"/>
    <col min="2813" max="2817" width="9.140625" style="27"/>
    <col min="2818" max="2818" width="12.42578125" style="27" bestFit="1" customWidth="1"/>
    <col min="2819" max="2821" width="20.7109375" style="27" customWidth="1"/>
    <col min="2822" max="2822" width="9.85546875" style="27" customWidth="1"/>
    <col min="2823" max="3067" width="9.140625" style="27"/>
    <col min="3068" max="3068" width="6.7109375" style="27" customWidth="1"/>
    <col min="3069" max="3073" width="9.140625" style="27"/>
    <col min="3074" max="3074" width="12.42578125" style="27" bestFit="1" customWidth="1"/>
    <col min="3075" max="3077" width="20.7109375" style="27" customWidth="1"/>
    <col min="3078" max="3078" width="9.85546875" style="27" customWidth="1"/>
    <col min="3079" max="3323" width="9.140625" style="27"/>
    <col min="3324" max="3324" width="6.7109375" style="27" customWidth="1"/>
    <col min="3325" max="3329" width="9.140625" style="27"/>
    <col min="3330" max="3330" width="12.42578125" style="27" bestFit="1" customWidth="1"/>
    <col min="3331" max="3333" width="20.7109375" style="27" customWidth="1"/>
    <col min="3334" max="3334" width="9.85546875" style="27" customWidth="1"/>
    <col min="3335" max="3579" width="9.140625" style="27"/>
    <col min="3580" max="3580" width="6.7109375" style="27" customWidth="1"/>
    <col min="3581" max="3585" width="9.140625" style="27"/>
    <col min="3586" max="3586" width="12.42578125" style="27" bestFit="1" customWidth="1"/>
    <col min="3587" max="3589" width="20.7109375" style="27" customWidth="1"/>
    <col min="3590" max="3590" width="9.85546875" style="27" customWidth="1"/>
    <col min="3591" max="3835" width="9.140625" style="27"/>
    <col min="3836" max="3836" width="6.7109375" style="27" customWidth="1"/>
    <col min="3837" max="3841" width="9.140625" style="27"/>
    <col min="3842" max="3842" width="12.42578125" style="27" bestFit="1" customWidth="1"/>
    <col min="3843" max="3845" width="20.7109375" style="27" customWidth="1"/>
    <col min="3846" max="3846" width="9.85546875" style="27" customWidth="1"/>
    <col min="3847" max="4091" width="9.140625" style="27"/>
    <col min="4092" max="4092" width="6.7109375" style="27" customWidth="1"/>
    <col min="4093" max="4097" width="9.140625" style="27"/>
    <col min="4098" max="4098" width="12.42578125" style="27" bestFit="1" customWidth="1"/>
    <col min="4099" max="4101" width="20.7109375" style="27" customWidth="1"/>
    <col min="4102" max="4102" width="9.85546875" style="27" customWidth="1"/>
    <col min="4103" max="4347" width="9.140625" style="27"/>
    <col min="4348" max="4348" width="6.7109375" style="27" customWidth="1"/>
    <col min="4349" max="4353" width="9.140625" style="27"/>
    <col min="4354" max="4354" width="12.42578125" style="27" bestFit="1" customWidth="1"/>
    <col min="4355" max="4357" width="20.7109375" style="27" customWidth="1"/>
    <col min="4358" max="4358" width="9.85546875" style="27" customWidth="1"/>
    <col min="4359" max="4603" width="9.140625" style="27"/>
    <col min="4604" max="4604" width="6.7109375" style="27" customWidth="1"/>
    <col min="4605" max="4609" width="9.140625" style="27"/>
    <col min="4610" max="4610" width="12.42578125" style="27" bestFit="1" customWidth="1"/>
    <col min="4611" max="4613" width="20.7109375" style="27" customWidth="1"/>
    <col min="4614" max="4614" width="9.85546875" style="27" customWidth="1"/>
    <col min="4615" max="4859" width="9.140625" style="27"/>
    <col min="4860" max="4860" width="6.7109375" style="27" customWidth="1"/>
    <col min="4861" max="4865" width="9.140625" style="27"/>
    <col min="4866" max="4866" width="12.42578125" style="27" bestFit="1" customWidth="1"/>
    <col min="4867" max="4869" width="20.7109375" style="27" customWidth="1"/>
    <col min="4870" max="4870" width="9.85546875" style="27" customWidth="1"/>
    <col min="4871" max="5115" width="9.140625" style="27"/>
    <col min="5116" max="5116" width="6.7109375" style="27" customWidth="1"/>
    <col min="5117" max="5121" width="9.140625" style="27"/>
    <col min="5122" max="5122" width="12.42578125" style="27" bestFit="1" customWidth="1"/>
    <col min="5123" max="5125" width="20.7109375" style="27" customWidth="1"/>
    <col min="5126" max="5126" width="9.85546875" style="27" customWidth="1"/>
    <col min="5127" max="5371" width="9.140625" style="27"/>
    <col min="5372" max="5372" width="6.7109375" style="27" customWidth="1"/>
    <col min="5373" max="5377" width="9.140625" style="27"/>
    <col min="5378" max="5378" width="12.42578125" style="27" bestFit="1" customWidth="1"/>
    <col min="5379" max="5381" width="20.7109375" style="27" customWidth="1"/>
    <col min="5382" max="5382" width="9.85546875" style="27" customWidth="1"/>
    <col min="5383" max="5627" width="9.140625" style="27"/>
    <col min="5628" max="5628" width="6.7109375" style="27" customWidth="1"/>
    <col min="5629" max="5633" width="9.140625" style="27"/>
    <col min="5634" max="5634" width="12.42578125" style="27" bestFit="1" customWidth="1"/>
    <col min="5635" max="5637" width="20.7109375" style="27" customWidth="1"/>
    <col min="5638" max="5638" width="9.85546875" style="27" customWidth="1"/>
    <col min="5639" max="5883" width="9.140625" style="27"/>
    <col min="5884" max="5884" width="6.7109375" style="27" customWidth="1"/>
    <col min="5885" max="5889" width="9.140625" style="27"/>
    <col min="5890" max="5890" width="12.42578125" style="27" bestFit="1" customWidth="1"/>
    <col min="5891" max="5893" width="20.7109375" style="27" customWidth="1"/>
    <col min="5894" max="5894" width="9.85546875" style="27" customWidth="1"/>
    <col min="5895" max="6139" width="9.140625" style="27"/>
    <col min="6140" max="6140" width="6.7109375" style="27" customWidth="1"/>
    <col min="6141" max="6145" width="9.140625" style="27"/>
    <col min="6146" max="6146" width="12.42578125" style="27" bestFit="1" customWidth="1"/>
    <col min="6147" max="6149" width="20.7109375" style="27" customWidth="1"/>
    <col min="6150" max="6150" width="9.85546875" style="27" customWidth="1"/>
    <col min="6151" max="6395" width="9.140625" style="27"/>
    <col min="6396" max="6396" width="6.7109375" style="27" customWidth="1"/>
    <col min="6397" max="6401" width="9.140625" style="27"/>
    <col min="6402" max="6402" width="12.42578125" style="27" bestFit="1" customWidth="1"/>
    <col min="6403" max="6405" width="20.7109375" style="27" customWidth="1"/>
    <col min="6406" max="6406" width="9.85546875" style="27" customWidth="1"/>
    <col min="6407" max="6651" width="9.140625" style="27"/>
    <col min="6652" max="6652" width="6.7109375" style="27" customWidth="1"/>
    <col min="6653" max="6657" width="9.140625" style="27"/>
    <col min="6658" max="6658" width="12.42578125" style="27" bestFit="1" customWidth="1"/>
    <col min="6659" max="6661" width="20.7109375" style="27" customWidth="1"/>
    <col min="6662" max="6662" width="9.85546875" style="27" customWidth="1"/>
    <col min="6663" max="6907" width="9.140625" style="27"/>
    <col min="6908" max="6908" width="6.7109375" style="27" customWidth="1"/>
    <col min="6909" max="6913" width="9.140625" style="27"/>
    <col min="6914" max="6914" width="12.42578125" style="27" bestFit="1" customWidth="1"/>
    <col min="6915" max="6917" width="20.7109375" style="27" customWidth="1"/>
    <col min="6918" max="6918" width="9.85546875" style="27" customWidth="1"/>
    <col min="6919" max="7163" width="9.140625" style="27"/>
    <col min="7164" max="7164" width="6.7109375" style="27" customWidth="1"/>
    <col min="7165" max="7169" width="9.140625" style="27"/>
    <col min="7170" max="7170" width="12.42578125" style="27" bestFit="1" customWidth="1"/>
    <col min="7171" max="7173" width="20.7109375" style="27" customWidth="1"/>
    <col min="7174" max="7174" width="9.85546875" style="27" customWidth="1"/>
    <col min="7175" max="7419" width="9.140625" style="27"/>
    <col min="7420" max="7420" width="6.7109375" style="27" customWidth="1"/>
    <col min="7421" max="7425" width="9.140625" style="27"/>
    <col min="7426" max="7426" width="12.42578125" style="27" bestFit="1" customWidth="1"/>
    <col min="7427" max="7429" width="20.7109375" style="27" customWidth="1"/>
    <col min="7430" max="7430" width="9.85546875" style="27" customWidth="1"/>
    <col min="7431" max="7675" width="9.140625" style="27"/>
    <col min="7676" max="7676" width="6.7109375" style="27" customWidth="1"/>
    <col min="7677" max="7681" width="9.140625" style="27"/>
    <col min="7682" max="7682" width="12.42578125" style="27" bestFit="1" customWidth="1"/>
    <col min="7683" max="7685" width="20.7109375" style="27" customWidth="1"/>
    <col min="7686" max="7686" width="9.85546875" style="27" customWidth="1"/>
    <col min="7687" max="7931" width="9.140625" style="27"/>
    <col min="7932" max="7932" width="6.7109375" style="27" customWidth="1"/>
    <col min="7933" max="7937" width="9.140625" style="27"/>
    <col min="7938" max="7938" width="12.42578125" style="27" bestFit="1" customWidth="1"/>
    <col min="7939" max="7941" width="20.7109375" style="27" customWidth="1"/>
    <col min="7942" max="7942" width="9.85546875" style="27" customWidth="1"/>
    <col min="7943" max="8187" width="9.140625" style="27"/>
    <col min="8188" max="8188" width="6.7109375" style="27" customWidth="1"/>
    <col min="8189" max="8193" width="9.140625" style="27"/>
    <col min="8194" max="8194" width="12.42578125" style="27" bestFit="1" customWidth="1"/>
    <col min="8195" max="8197" width="20.7109375" style="27" customWidth="1"/>
    <col min="8198" max="8198" width="9.85546875" style="27" customWidth="1"/>
    <col min="8199" max="8443" width="9.140625" style="27"/>
    <col min="8444" max="8444" width="6.7109375" style="27" customWidth="1"/>
    <col min="8445" max="8449" width="9.140625" style="27"/>
    <col min="8450" max="8450" width="12.42578125" style="27" bestFit="1" customWidth="1"/>
    <col min="8451" max="8453" width="20.7109375" style="27" customWidth="1"/>
    <col min="8454" max="8454" width="9.85546875" style="27" customWidth="1"/>
    <col min="8455" max="8699" width="9.140625" style="27"/>
    <col min="8700" max="8700" width="6.7109375" style="27" customWidth="1"/>
    <col min="8701" max="8705" width="9.140625" style="27"/>
    <col min="8706" max="8706" width="12.42578125" style="27" bestFit="1" customWidth="1"/>
    <col min="8707" max="8709" width="20.7109375" style="27" customWidth="1"/>
    <col min="8710" max="8710" width="9.85546875" style="27" customWidth="1"/>
    <col min="8711" max="8955" width="9.140625" style="27"/>
    <col min="8956" max="8956" width="6.7109375" style="27" customWidth="1"/>
    <col min="8957" max="8961" width="9.140625" style="27"/>
    <col min="8962" max="8962" width="12.42578125" style="27" bestFit="1" customWidth="1"/>
    <col min="8963" max="8965" width="20.7109375" style="27" customWidth="1"/>
    <col min="8966" max="8966" width="9.85546875" style="27" customWidth="1"/>
    <col min="8967" max="9211" width="9.140625" style="27"/>
    <col min="9212" max="9212" width="6.7109375" style="27" customWidth="1"/>
    <col min="9213" max="9217" width="9.140625" style="27"/>
    <col min="9218" max="9218" width="12.42578125" style="27" bestFit="1" customWidth="1"/>
    <col min="9219" max="9221" width="20.7109375" style="27" customWidth="1"/>
    <col min="9222" max="9222" width="9.85546875" style="27" customWidth="1"/>
    <col min="9223" max="9467" width="9.140625" style="27"/>
    <col min="9468" max="9468" width="6.7109375" style="27" customWidth="1"/>
    <col min="9469" max="9473" width="9.140625" style="27"/>
    <col min="9474" max="9474" width="12.42578125" style="27" bestFit="1" customWidth="1"/>
    <col min="9475" max="9477" width="20.7109375" style="27" customWidth="1"/>
    <col min="9478" max="9478" width="9.85546875" style="27" customWidth="1"/>
    <col min="9479" max="9723" width="9.140625" style="27"/>
    <col min="9724" max="9724" width="6.7109375" style="27" customWidth="1"/>
    <col min="9725" max="9729" width="9.140625" style="27"/>
    <col min="9730" max="9730" width="12.42578125" style="27" bestFit="1" customWidth="1"/>
    <col min="9731" max="9733" width="20.7109375" style="27" customWidth="1"/>
    <col min="9734" max="9734" width="9.85546875" style="27" customWidth="1"/>
    <col min="9735" max="9979" width="9.140625" style="27"/>
    <col min="9980" max="9980" width="6.7109375" style="27" customWidth="1"/>
    <col min="9981" max="9985" width="9.140625" style="27"/>
    <col min="9986" max="9986" width="12.42578125" style="27" bestFit="1" customWidth="1"/>
    <col min="9987" max="9989" width="20.7109375" style="27" customWidth="1"/>
    <col min="9990" max="9990" width="9.85546875" style="27" customWidth="1"/>
    <col min="9991" max="10235" width="9.140625" style="27"/>
    <col min="10236" max="10236" width="6.7109375" style="27" customWidth="1"/>
    <col min="10237" max="10241" width="9.140625" style="27"/>
    <col min="10242" max="10242" width="12.42578125" style="27" bestFit="1" customWidth="1"/>
    <col min="10243" max="10245" width="20.7109375" style="27" customWidth="1"/>
    <col min="10246" max="10246" width="9.85546875" style="27" customWidth="1"/>
    <col min="10247" max="10491" width="9.140625" style="27"/>
    <col min="10492" max="10492" width="6.7109375" style="27" customWidth="1"/>
    <col min="10493" max="10497" width="9.140625" style="27"/>
    <col min="10498" max="10498" width="12.42578125" style="27" bestFit="1" customWidth="1"/>
    <col min="10499" max="10501" width="20.7109375" style="27" customWidth="1"/>
    <col min="10502" max="10502" width="9.85546875" style="27" customWidth="1"/>
    <col min="10503" max="10747" width="9.140625" style="27"/>
    <col min="10748" max="10748" width="6.7109375" style="27" customWidth="1"/>
    <col min="10749" max="10753" width="9.140625" style="27"/>
    <col min="10754" max="10754" width="12.42578125" style="27" bestFit="1" customWidth="1"/>
    <col min="10755" max="10757" width="20.7109375" style="27" customWidth="1"/>
    <col min="10758" max="10758" width="9.85546875" style="27" customWidth="1"/>
    <col min="10759" max="11003" width="9.140625" style="27"/>
    <col min="11004" max="11004" width="6.7109375" style="27" customWidth="1"/>
    <col min="11005" max="11009" width="9.140625" style="27"/>
    <col min="11010" max="11010" width="12.42578125" style="27" bestFit="1" customWidth="1"/>
    <col min="11011" max="11013" width="20.7109375" style="27" customWidth="1"/>
    <col min="11014" max="11014" width="9.85546875" style="27" customWidth="1"/>
    <col min="11015" max="11259" width="9.140625" style="27"/>
    <col min="11260" max="11260" width="6.7109375" style="27" customWidth="1"/>
    <col min="11261" max="11265" width="9.140625" style="27"/>
    <col min="11266" max="11266" width="12.42578125" style="27" bestFit="1" customWidth="1"/>
    <col min="11267" max="11269" width="20.7109375" style="27" customWidth="1"/>
    <col min="11270" max="11270" width="9.85546875" style="27" customWidth="1"/>
    <col min="11271" max="11515" width="9.140625" style="27"/>
    <col min="11516" max="11516" width="6.7109375" style="27" customWidth="1"/>
    <col min="11517" max="11521" width="9.140625" style="27"/>
    <col min="11522" max="11522" width="12.42578125" style="27" bestFit="1" customWidth="1"/>
    <col min="11523" max="11525" width="20.7109375" style="27" customWidth="1"/>
    <col min="11526" max="11526" width="9.85546875" style="27" customWidth="1"/>
    <col min="11527" max="11771" width="9.140625" style="27"/>
    <col min="11772" max="11772" width="6.7109375" style="27" customWidth="1"/>
    <col min="11773" max="11777" width="9.140625" style="27"/>
    <col min="11778" max="11778" width="12.42578125" style="27" bestFit="1" customWidth="1"/>
    <col min="11779" max="11781" width="20.7109375" style="27" customWidth="1"/>
    <col min="11782" max="11782" width="9.85546875" style="27" customWidth="1"/>
    <col min="11783" max="12027" width="9.140625" style="27"/>
    <col min="12028" max="12028" width="6.7109375" style="27" customWidth="1"/>
    <col min="12029" max="12033" width="9.140625" style="27"/>
    <col min="12034" max="12034" width="12.42578125" style="27" bestFit="1" customWidth="1"/>
    <col min="12035" max="12037" width="20.7109375" style="27" customWidth="1"/>
    <col min="12038" max="12038" width="9.85546875" style="27" customWidth="1"/>
    <col min="12039" max="12283" width="9.140625" style="27"/>
    <col min="12284" max="12284" width="6.7109375" style="27" customWidth="1"/>
    <col min="12285" max="12289" width="9.140625" style="27"/>
    <col min="12290" max="12290" width="12.42578125" style="27" bestFit="1" customWidth="1"/>
    <col min="12291" max="12293" width="20.7109375" style="27" customWidth="1"/>
    <col min="12294" max="12294" width="9.85546875" style="27" customWidth="1"/>
    <col min="12295" max="12539" width="9.140625" style="27"/>
    <col min="12540" max="12540" width="6.7109375" style="27" customWidth="1"/>
    <col min="12541" max="12545" width="9.140625" style="27"/>
    <col min="12546" max="12546" width="12.42578125" style="27" bestFit="1" customWidth="1"/>
    <col min="12547" max="12549" width="20.7109375" style="27" customWidth="1"/>
    <col min="12550" max="12550" width="9.85546875" style="27" customWidth="1"/>
    <col min="12551" max="12795" width="9.140625" style="27"/>
    <col min="12796" max="12796" width="6.7109375" style="27" customWidth="1"/>
    <col min="12797" max="12801" width="9.140625" style="27"/>
    <col min="12802" max="12802" width="12.42578125" style="27" bestFit="1" customWidth="1"/>
    <col min="12803" max="12805" width="20.7109375" style="27" customWidth="1"/>
    <col min="12806" max="12806" width="9.85546875" style="27" customWidth="1"/>
    <col min="12807" max="13051" width="9.140625" style="27"/>
    <col min="13052" max="13052" width="6.7109375" style="27" customWidth="1"/>
    <col min="13053" max="13057" width="9.140625" style="27"/>
    <col min="13058" max="13058" width="12.42578125" style="27" bestFit="1" customWidth="1"/>
    <col min="13059" max="13061" width="20.7109375" style="27" customWidth="1"/>
    <col min="13062" max="13062" width="9.85546875" style="27" customWidth="1"/>
    <col min="13063" max="13307" width="9.140625" style="27"/>
    <col min="13308" max="13308" width="6.7109375" style="27" customWidth="1"/>
    <col min="13309" max="13313" width="9.140625" style="27"/>
    <col min="13314" max="13314" width="12.42578125" style="27" bestFit="1" customWidth="1"/>
    <col min="13315" max="13317" width="20.7109375" style="27" customWidth="1"/>
    <col min="13318" max="13318" width="9.85546875" style="27" customWidth="1"/>
    <col min="13319" max="13563" width="9.140625" style="27"/>
    <col min="13564" max="13564" width="6.7109375" style="27" customWidth="1"/>
    <col min="13565" max="13569" width="9.140625" style="27"/>
    <col min="13570" max="13570" width="12.42578125" style="27" bestFit="1" customWidth="1"/>
    <col min="13571" max="13573" width="20.7109375" style="27" customWidth="1"/>
    <col min="13574" max="13574" width="9.85546875" style="27" customWidth="1"/>
    <col min="13575" max="13819" width="9.140625" style="27"/>
    <col min="13820" max="13820" width="6.7109375" style="27" customWidth="1"/>
    <col min="13821" max="13825" width="9.140625" style="27"/>
    <col min="13826" max="13826" width="12.42578125" style="27" bestFit="1" customWidth="1"/>
    <col min="13827" max="13829" width="20.7109375" style="27" customWidth="1"/>
    <col min="13830" max="13830" width="9.85546875" style="27" customWidth="1"/>
    <col min="13831" max="14075" width="9.140625" style="27"/>
    <col min="14076" max="14076" width="6.7109375" style="27" customWidth="1"/>
    <col min="14077" max="14081" width="9.140625" style="27"/>
    <col min="14082" max="14082" width="12.42578125" style="27" bestFit="1" customWidth="1"/>
    <col min="14083" max="14085" width="20.7109375" style="27" customWidth="1"/>
    <col min="14086" max="14086" width="9.85546875" style="27" customWidth="1"/>
    <col min="14087" max="14331" width="9.140625" style="27"/>
    <col min="14332" max="14332" width="6.7109375" style="27" customWidth="1"/>
    <col min="14333" max="14337" width="9.140625" style="27"/>
    <col min="14338" max="14338" width="12.42578125" style="27" bestFit="1" customWidth="1"/>
    <col min="14339" max="14341" width="20.7109375" style="27" customWidth="1"/>
    <col min="14342" max="14342" width="9.85546875" style="27" customWidth="1"/>
    <col min="14343" max="14587" width="9.140625" style="27"/>
    <col min="14588" max="14588" width="6.7109375" style="27" customWidth="1"/>
    <col min="14589" max="14593" width="9.140625" style="27"/>
    <col min="14594" max="14594" width="12.42578125" style="27" bestFit="1" customWidth="1"/>
    <col min="14595" max="14597" width="20.7109375" style="27" customWidth="1"/>
    <col min="14598" max="14598" width="9.85546875" style="27" customWidth="1"/>
    <col min="14599" max="14843" width="9.140625" style="27"/>
    <col min="14844" max="14844" width="6.7109375" style="27" customWidth="1"/>
    <col min="14845" max="14849" width="9.140625" style="27"/>
    <col min="14850" max="14850" width="12.42578125" style="27" bestFit="1" customWidth="1"/>
    <col min="14851" max="14853" width="20.7109375" style="27" customWidth="1"/>
    <col min="14854" max="14854" width="9.85546875" style="27" customWidth="1"/>
    <col min="14855" max="15099" width="9.140625" style="27"/>
    <col min="15100" max="15100" width="6.7109375" style="27" customWidth="1"/>
    <col min="15101" max="15105" width="9.140625" style="27"/>
    <col min="15106" max="15106" width="12.42578125" style="27" bestFit="1" customWidth="1"/>
    <col min="15107" max="15109" width="20.7109375" style="27" customWidth="1"/>
    <col min="15110" max="15110" width="9.85546875" style="27" customWidth="1"/>
    <col min="15111" max="15355" width="9.140625" style="27"/>
    <col min="15356" max="15356" width="6.7109375" style="27" customWidth="1"/>
    <col min="15357" max="15361" width="9.140625" style="27"/>
    <col min="15362" max="15362" width="12.42578125" style="27" bestFit="1" customWidth="1"/>
    <col min="15363" max="15365" width="20.7109375" style="27" customWidth="1"/>
    <col min="15366" max="15366" width="9.85546875" style="27" customWidth="1"/>
    <col min="15367" max="15611" width="9.140625" style="27"/>
    <col min="15612" max="15612" width="6.7109375" style="27" customWidth="1"/>
    <col min="15613" max="15617" width="9.140625" style="27"/>
    <col min="15618" max="15618" width="12.42578125" style="27" bestFit="1" customWidth="1"/>
    <col min="15619" max="15621" width="20.7109375" style="27" customWidth="1"/>
    <col min="15622" max="15622" width="9.85546875" style="27" customWidth="1"/>
    <col min="15623" max="15867" width="9.140625" style="27"/>
    <col min="15868" max="15868" width="6.7109375" style="27" customWidth="1"/>
    <col min="15869" max="15873" width="9.140625" style="27"/>
    <col min="15874" max="15874" width="12.42578125" style="27" bestFit="1" customWidth="1"/>
    <col min="15875" max="15877" width="20.7109375" style="27" customWidth="1"/>
    <col min="15878" max="15878" width="9.85546875" style="27" customWidth="1"/>
    <col min="15879" max="16123" width="9.140625" style="27"/>
    <col min="16124" max="16124" width="6.7109375" style="27" customWidth="1"/>
    <col min="16125" max="16129" width="9.140625" style="27"/>
    <col min="16130" max="16130" width="12.42578125" style="27" bestFit="1" customWidth="1"/>
    <col min="16131" max="16133" width="20.7109375" style="27" customWidth="1"/>
    <col min="16134" max="16134" width="9.85546875" style="27" customWidth="1"/>
    <col min="16135" max="16384" width="9.140625" style="27"/>
  </cols>
  <sheetData>
    <row r="1" spans="1:6">
      <c r="F1" s="28" t="s">
        <v>60</v>
      </c>
    </row>
    <row r="2" spans="1:6" ht="39.75" customHeight="1">
      <c r="E2" s="108" t="s">
        <v>152</v>
      </c>
      <c r="F2" s="108"/>
    </row>
    <row r="3" spans="1:6">
      <c r="B3" s="53"/>
    </row>
    <row r="4" spans="1:6">
      <c r="A4" s="114" t="s">
        <v>273</v>
      </c>
      <c r="B4" s="114"/>
      <c r="C4" s="114"/>
      <c r="D4" s="114"/>
      <c r="E4" s="114"/>
      <c r="F4" s="114"/>
    </row>
    <row r="5" spans="1:6">
      <c r="A5" s="114" t="str">
        <f>Титульный!$C$19</f>
        <v>Тюменская ТЭЦ-2</v>
      </c>
      <c r="B5" s="114"/>
      <c r="C5" s="114"/>
      <c r="D5" s="114"/>
      <c r="E5" s="114"/>
      <c r="F5" s="114"/>
    </row>
    <row r="6" spans="1:6">
      <c r="A6" s="29"/>
      <c r="B6" s="29"/>
      <c r="C6" s="29"/>
      <c r="D6" s="29"/>
      <c r="E6" s="29"/>
      <c r="F6" s="29"/>
    </row>
    <row r="7" spans="1:6" s="6" customFormat="1" ht="38.25">
      <c r="A7" s="115" t="s">
        <v>0</v>
      </c>
      <c r="B7" s="115" t="s">
        <v>6</v>
      </c>
      <c r="C7" s="115" t="s">
        <v>7</v>
      </c>
      <c r="D7" s="9" t="s">
        <v>125</v>
      </c>
      <c r="E7" s="9" t="s">
        <v>126</v>
      </c>
      <c r="F7" s="9" t="s">
        <v>127</v>
      </c>
    </row>
    <row r="8" spans="1:6" s="6" customFormat="1">
      <c r="A8" s="115"/>
      <c r="B8" s="115"/>
      <c r="C8" s="115"/>
      <c r="D8" s="9">
        <f>Титульный!$B$5-2</f>
        <v>2024</v>
      </c>
      <c r="E8" s="9">
        <f>Титульный!$B$5-1</f>
        <v>2025</v>
      </c>
      <c r="F8" s="9">
        <f>Титульный!$B$5</f>
        <v>2026</v>
      </c>
    </row>
    <row r="9" spans="1:6" s="6" customFormat="1">
      <c r="A9" s="115"/>
      <c r="B9" s="115"/>
      <c r="C9" s="115"/>
      <c r="D9" s="9" t="s">
        <v>53</v>
      </c>
      <c r="E9" s="9" t="s">
        <v>53</v>
      </c>
      <c r="F9" s="9" t="s">
        <v>53</v>
      </c>
    </row>
    <row r="10" spans="1:6" s="6" customFormat="1" ht="26.25" customHeight="1">
      <c r="A10" s="109" t="s">
        <v>153</v>
      </c>
      <c r="B10" s="110"/>
      <c r="C10" s="110"/>
      <c r="D10" s="110"/>
      <c r="E10" s="110"/>
      <c r="F10" s="111"/>
    </row>
    <row r="11" spans="1:6" s="6" customFormat="1" hidden="1" outlineLevel="1">
      <c r="A11" s="30" t="s">
        <v>64</v>
      </c>
      <c r="B11" s="31" t="s">
        <v>154</v>
      </c>
      <c r="C11" s="30"/>
      <c r="D11" s="35"/>
      <c r="E11" s="35"/>
      <c r="F11" s="35"/>
    </row>
    <row r="12" spans="1:6" s="6" customFormat="1" hidden="1" outlineLevel="1">
      <c r="A12" s="30" t="s">
        <v>155</v>
      </c>
      <c r="B12" s="31" t="s">
        <v>156</v>
      </c>
      <c r="C12" s="30" t="s">
        <v>76</v>
      </c>
      <c r="D12" s="35"/>
      <c r="E12" s="35"/>
      <c r="F12" s="35"/>
    </row>
    <row r="13" spans="1:6" s="6" customFormat="1" hidden="1" outlineLevel="1">
      <c r="A13" s="30" t="s">
        <v>157</v>
      </c>
      <c r="B13" s="31" t="s">
        <v>158</v>
      </c>
      <c r="C13" s="30" t="s">
        <v>76</v>
      </c>
      <c r="D13" s="35"/>
      <c r="E13" s="35"/>
      <c r="F13" s="35"/>
    </row>
    <row r="14" spans="1:6" s="6" customFormat="1" hidden="1" outlineLevel="1">
      <c r="A14" s="30" t="s">
        <v>159</v>
      </c>
      <c r="B14" s="31" t="s">
        <v>160</v>
      </c>
      <c r="C14" s="30" t="s">
        <v>76</v>
      </c>
      <c r="D14" s="35"/>
      <c r="E14" s="35"/>
      <c r="F14" s="35"/>
    </row>
    <row r="15" spans="1:6" s="6" customFormat="1" hidden="1" outlineLevel="1">
      <c r="A15" s="30" t="s">
        <v>161</v>
      </c>
      <c r="B15" s="31" t="s">
        <v>162</v>
      </c>
      <c r="C15" s="30" t="s">
        <v>76</v>
      </c>
      <c r="D15" s="35"/>
      <c r="E15" s="35"/>
      <c r="F15" s="35"/>
    </row>
    <row r="16" spans="1:6" s="6" customFormat="1" hidden="1" outlineLevel="1">
      <c r="A16" s="30" t="s">
        <v>65</v>
      </c>
      <c r="B16" s="31" t="s">
        <v>163</v>
      </c>
      <c r="C16" s="30"/>
      <c r="D16" s="35"/>
      <c r="E16" s="35"/>
      <c r="F16" s="35"/>
    </row>
    <row r="17" spans="1:6" s="6" customFormat="1" ht="38.25" hidden="1" outlineLevel="1">
      <c r="A17" s="30" t="s">
        <v>164</v>
      </c>
      <c r="B17" s="31" t="s">
        <v>165</v>
      </c>
      <c r="C17" s="30" t="s">
        <v>166</v>
      </c>
      <c r="D17" s="35"/>
      <c r="E17" s="35"/>
      <c r="F17" s="35"/>
    </row>
    <row r="18" spans="1:6" s="6" customFormat="1" hidden="1" outlineLevel="1">
      <c r="A18" s="30" t="s">
        <v>66</v>
      </c>
      <c r="B18" s="31" t="s">
        <v>167</v>
      </c>
      <c r="C18" s="30"/>
      <c r="D18" s="35"/>
      <c r="E18" s="35"/>
      <c r="F18" s="35"/>
    </row>
    <row r="19" spans="1:6" s="6" customFormat="1" ht="25.5" hidden="1" outlineLevel="1">
      <c r="A19" s="30" t="s">
        <v>168</v>
      </c>
      <c r="B19" s="31" t="s">
        <v>169</v>
      </c>
      <c r="C19" s="30" t="s">
        <v>27</v>
      </c>
      <c r="D19" s="35"/>
      <c r="E19" s="35"/>
      <c r="F19" s="35"/>
    </row>
    <row r="20" spans="1:6" s="6" customFormat="1" hidden="1" outlineLevel="1">
      <c r="A20" s="30" t="s">
        <v>170</v>
      </c>
      <c r="B20" s="31" t="s">
        <v>171</v>
      </c>
      <c r="C20" s="30" t="s">
        <v>172</v>
      </c>
      <c r="D20" s="35"/>
      <c r="E20" s="35"/>
      <c r="F20" s="35"/>
    </row>
    <row r="21" spans="1:6" s="6" customFormat="1" hidden="1" outlineLevel="1">
      <c r="A21" s="30" t="s">
        <v>173</v>
      </c>
      <c r="B21" s="31" t="s">
        <v>174</v>
      </c>
      <c r="C21" s="30" t="s">
        <v>27</v>
      </c>
      <c r="D21" s="35"/>
      <c r="E21" s="35"/>
      <c r="F21" s="35"/>
    </row>
    <row r="22" spans="1:6" s="6" customFormat="1" hidden="1" outlineLevel="1">
      <c r="A22" s="30" t="s">
        <v>175</v>
      </c>
      <c r="B22" s="31" t="s">
        <v>176</v>
      </c>
      <c r="C22" s="30" t="s">
        <v>177</v>
      </c>
      <c r="D22" s="35"/>
      <c r="E22" s="35"/>
      <c r="F22" s="35"/>
    </row>
    <row r="23" spans="1:6" s="6" customFormat="1" ht="28.5" hidden="1" outlineLevel="1">
      <c r="A23" s="30" t="s">
        <v>178</v>
      </c>
      <c r="B23" s="31" t="s">
        <v>179</v>
      </c>
      <c r="C23" s="30" t="s">
        <v>177</v>
      </c>
      <c r="D23" s="35"/>
      <c r="E23" s="35"/>
      <c r="F23" s="35"/>
    </row>
    <row r="24" spans="1:6" s="6" customFormat="1" hidden="1" outlineLevel="1">
      <c r="A24" s="30" t="s">
        <v>180</v>
      </c>
      <c r="B24" s="31" t="s">
        <v>181</v>
      </c>
      <c r="C24" s="30" t="s">
        <v>166</v>
      </c>
      <c r="D24" s="35"/>
      <c r="E24" s="35"/>
      <c r="F24" s="35"/>
    </row>
    <row r="25" spans="1:6" s="6" customFormat="1" ht="38.25" hidden="1" outlineLevel="1">
      <c r="A25" s="30" t="s">
        <v>182</v>
      </c>
      <c r="B25" s="31" t="s">
        <v>183</v>
      </c>
      <c r="C25" s="30"/>
      <c r="D25" s="35"/>
      <c r="E25" s="35"/>
      <c r="F25" s="35"/>
    </row>
    <row r="26" spans="1:6" s="6" customFormat="1" ht="38.25" hidden="1" outlineLevel="1">
      <c r="A26" s="30" t="s">
        <v>184</v>
      </c>
      <c r="B26" s="31" t="s">
        <v>185</v>
      </c>
      <c r="C26" s="30" t="s">
        <v>172</v>
      </c>
      <c r="D26" s="35"/>
      <c r="E26" s="35"/>
      <c r="F26" s="35"/>
    </row>
    <row r="27" spans="1:6" s="6" customFormat="1" ht="25.5" hidden="1" outlineLevel="1">
      <c r="A27" s="30" t="s">
        <v>68</v>
      </c>
      <c r="B27" s="31" t="s">
        <v>186</v>
      </c>
      <c r="C27" s="30"/>
      <c r="D27" s="35"/>
      <c r="E27" s="35"/>
      <c r="F27" s="35"/>
    </row>
    <row r="28" spans="1:6" s="6" customFormat="1" ht="66.75" hidden="1" outlineLevel="1">
      <c r="A28" s="30" t="s">
        <v>130</v>
      </c>
      <c r="B28" s="31" t="s">
        <v>187</v>
      </c>
      <c r="C28" s="30" t="s">
        <v>76</v>
      </c>
      <c r="D28" s="35"/>
      <c r="E28" s="35"/>
      <c r="F28" s="35"/>
    </row>
    <row r="29" spans="1:6" s="6" customFormat="1" hidden="1" outlineLevel="1">
      <c r="A29" s="30"/>
      <c r="B29" s="31" t="s">
        <v>188</v>
      </c>
      <c r="C29" s="30"/>
      <c r="D29" s="35"/>
      <c r="E29" s="35"/>
      <c r="F29" s="35"/>
    </row>
    <row r="30" spans="1:6" s="6" customFormat="1" hidden="1" outlineLevel="1">
      <c r="A30" s="30"/>
      <c r="B30" s="31" t="s">
        <v>189</v>
      </c>
      <c r="C30" s="30"/>
      <c r="D30" s="35"/>
      <c r="E30" s="35"/>
      <c r="F30" s="35"/>
    </row>
    <row r="31" spans="1:6" s="6" customFormat="1" hidden="1" outlineLevel="1">
      <c r="A31" s="30"/>
      <c r="B31" s="31" t="s">
        <v>190</v>
      </c>
      <c r="C31" s="30"/>
      <c r="D31" s="35"/>
      <c r="E31" s="35"/>
      <c r="F31" s="35"/>
    </row>
    <row r="32" spans="1:6" s="6" customFormat="1" hidden="1" outlineLevel="1">
      <c r="A32" s="30"/>
      <c r="B32" s="31" t="s">
        <v>191</v>
      </c>
      <c r="C32" s="30"/>
      <c r="D32" s="35"/>
      <c r="E32" s="35"/>
      <c r="F32" s="35"/>
    </row>
    <row r="33" spans="1:6" s="6" customFormat="1" ht="54" hidden="1" outlineLevel="1">
      <c r="A33" s="30" t="s">
        <v>132</v>
      </c>
      <c r="B33" s="31" t="s">
        <v>192</v>
      </c>
      <c r="C33" s="30" t="s">
        <v>76</v>
      </c>
      <c r="D33" s="35"/>
      <c r="E33" s="35"/>
      <c r="F33" s="35"/>
    </row>
    <row r="34" spans="1:6" s="6" customFormat="1" hidden="1" outlineLevel="1">
      <c r="A34" s="30" t="s">
        <v>134</v>
      </c>
      <c r="B34" s="31" t="s">
        <v>193</v>
      </c>
      <c r="C34" s="30" t="s">
        <v>76</v>
      </c>
      <c r="D34" s="35"/>
      <c r="E34" s="35"/>
      <c r="F34" s="35"/>
    </row>
    <row r="35" spans="1:6" s="6" customFormat="1" hidden="1" outlineLevel="1">
      <c r="A35" s="30" t="s">
        <v>138</v>
      </c>
      <c r="B35" s="31" t="s">
        <v>194</v>
      </c>
      <c r="C35" s="30" t="s">
        <v>76</v>
      </c>
      <c r="D35" s="35"/>
      <c r="E35" s="35"/>
      <c r="F35" s="35"/>
    </row>
    <row r="36" spans="1:6" s="6" customFormat="1" ht="25.5" hidden="1" outlineLevel="1">
      <c r="A36" s="30" t="s">
        <v>139</v>
      </c>
      <c r="B36" s="31" t="s">
        <v>195</v>
      </c>
      <c r="C36" s="30"/>
      <c r="D36" s="35"/>
      <c r="E36" s="35"/>
      <c r="F36" s="35"/>
    </row>
    <row r="37" spans="1:6" s="6" customFormat="1" hidden="1" outlineLevel="1">
      <c r="A37" s="30" t="s">
        <v>141</v>
      </c>
      <c r="B37" s="31" t="s">
        <v>196</v>
      </c>
      <c r="C37" s="30" t="s">
        <v>197</v>
      </c>
      <c r="D37" s="35"/>
      <c r="E37" s="35"/>
      <c r="F37" s="35"/>
    </row>
    <row r="38" spans="1:6" s="6" customFormat="1" ht="25.5" hidden="1" outlineLevel="1">
      <c r="A38" s="30" t="s">
        <v>198</v>
      </c>
      <c r="B38" s="31" t="s">
        <v>199</v>
      </c>
      <c r="C38" s="57" t="s">
        <v>200</v>
      </c>
      <c r="D38" s="35"/>
      <c r="E38" s="35"/>
      <c r="F38" s="35"/>
    </row>
    <row r="39" spans="1:6" s="6" customFormat="1" ht="25.5" hidden="1" outlineLevel="1">
      <c r="A39" s="30" t="s">
        <v>70</v>
      </c>
      <c r="B39" s="31" t="s">
        <v>9</v>
      </c>
      <c r="C39" s="30"/>
      <c r="D39" s="35"/>
      <c r="E39" s="35"/>
      <c r="F39" s="35"/>
    </row>
    <row r="40" spans="1:6" s="6" customFormat="1" hidden="1" outlineLevel="1">
      <c r="A40" s="30" t="s">
        <v>201</v>
      </c>
      <c r="B40" s="31" t="s">
        <v>202</v>
      </c>
      <c r="C40" s="30" t="s">
        <v>203</v>
      </c>
      <c r="D40" s="35"/>
      <c r="E40" s="35"/>
      <c r="F40" s="35"/>
    </row>
    <row r="41" spans="1:6" s="6" customFormat="1" ht="25.5" hidden="1" outlineLevel="1">
      <c r="A41" s="30" t="s">
        <v>204</v>
      </c>
      <c r="B41" s="31" t="s">
        <v>205</v>
      </c>
      <c r="C41" s="57" t="s">
        <v>206</v>
      </c>
      <c r="D41" s="35"/>
      <c r="E41" s="35"/>
      <c r="F41" s="35"/>
    </row>
    <row r="42" spans="1:6" s="6" customFormat="1" ht="25.5" hidden="1" outlineLevel="1">
      <c r="A42" s="30" t="s">
        <v>207</v>
      </c>
      <c r="B42" s="31" t="s">
        <v>208</v>
      </c>
      <c r="C42" s="30"/>
      <c r="D42" s="35"/>
      <c r="E42" s="35"/>
      <c r="F42" s="35"/>
    </row>
    <row r="43" spans="1:6" s="6" customFormat="1" ht="25.5" hidden="1" outlineLevel="1">
      <c r="A43" s="30" t="s">
        <v>73</v>
      </c>
      <c r="B43" s="31" t="s">
        <v>209</v>
      </c>
      <c r="C43" s="30" t="s">
        <v>76</v>
      </c>
      <c r="D43" s="35"/>
      <c r="E43" s="35"/>
      <c r="F43" s="35"/>
    </row>
    <row r="44" spans="1:6" s="6" customFormat="1" ht="25.5" hidden="1" outlineLevel="1">
      <c r="A44" s="30" t="s">
        <v>75</v>
      </c>
      <c r="B44" s="31" t="s">
        <v>210</v>
      </c>
      <c r="C44" s="30" t="s">
        <v>76</v>
      </c>
      <c r="D44" s="35"/>
      <c r="E44" s="35"/>
      <c r="F44" s="35"/>
    </row>
    <row r="45" spans="1:6" s="6" customFormat="1" ht="26.25" customHeight="1" collapsed="1">
      <c r="A45" s="109" t="s">
        <v>211</v>
      </c>
      <c r="B45" s="110"/>
      <c r="C45" s="110"/>
      <c r="D45" s="110"/>
      <c r="E45" s="110"/>
      <c r="F45" s="111"/>
    </row>
    <row r="46" spans="1:6" s="6" customFormat="1" hidden="1" outlineLevel="1">
      <c r="A46" s="30" t="s">
        <v>64</v>
      </c>
      <c r="B46" s="31" t="s">
        <v>212</v>
      </c>
      <c r="C46" s="30"/>
      <c r="D46" s="35"/>
      <c r="E46" s="35"/>
      <c r="F46" s="35"/>
    </row>
    <row r="47" spans="1:6" s="6" customFormat="1" hidden="1" outlineLevel="1">
      <c r="A47" s="30"/>
      <c r="B47" s="31" t="s">
        <v>188</v>
      </c>
      <c r="C47" s="30"/>
      <c r="D47" s="35"/>
      <c r="E47" s="35"/>
      <c r="F47" s="35"/>
    </row>
    <row r="48" spans="1:6" s="6" customFormat="1" hidden="1" outlineLevel="1">
      <c r="A48" s="30" t="s">
        <v>155</v>
      </c>
      <c r="B48" s="31" t="s">
        <v>213</v>
      </c>
      <c r="C48" s="30" t="s">
        <v>177</v>
      </c>
      <c r="D48" s="35"/>
      <c r="E48" s="35"/>
      <c r="F48" s="35"/>
    </row>
    <row r="49" spans="1:6" s="6" customFormat="1" hidden="1" outlineLevel="1">
      <c r="A49" s="30" t="s">
        <v>214</v>
      </c>
      <c r="B49" s="31" t="s">
        <v>215</v>
      </c>
      <c r="C49" s="30" t="s">
        <v>177</v>
      </c>
      <c r="D49" s="35"/>
      <c r="E49" s="35"/>
      <c r="F49" s="35"/>
    </row>
    <row r="50" spans="1:6" s="6" customFormat="1" hidden="1" outlineLevel="1">
      <c r="A50" s="30"/>
      <c r="B50" s="31" t="s">
        <v>216</v>
      </c>
      <c r="C50" s="30" t="s">
        <v>177</v>
      </c>
      <c r="D50" s="35"/>
      <c r="E50" s="35"/>
      <c r="F50" s="35"/>
    </row>
    <row r="51" spans="1:6" s="6" customFormat="1" hidden="1" outlineLevel="1">
      <c r="A51" s="30"/>
      <c r="B51" s="31" t="s">
        <v>217</v>
      </c>
      <c r="C51" s="30" t="s">
        <v>177</v>
      </c>
      <c r="D51" s="35"/>
      <c r="E51" s="35"/>
      <c r="F51" s="35"/>
    </row>
    <row r="52" spans="1:6" s="6" customFormat="1" hidden="1" outlineLevel="1">
      <c r="A52" s="30" t="s">
        <v>218</v>
      </c>
      <c r="B52" s="31" t="s">
        <v>219</v>
      </c>
      <c r="C52" s="30" t="s">
        <v>177</v>
      </c>
      <c r="D52" s="35"/>
      <c r="E52" s="35"/>
      <c r="F52" s="35"/>
    </row>
    <row r="53" spans="1:6" s="6" customFormat="1" hidden="1" outlineLevel="1">
      <c r="A53" s="30"/>
      <c r="B53" s="31" t="s">
        <v>216</v>
      </c>
      <c r="C53" s="30" t="s">
        <v>177</v>
      </c>
      <c r="D53" s="35"/>
      <c r="E53" s="35"/>
      <c r="F53" s="35"/>
    </row>
    <row r="54" spans="1:6" s="6" customFormat="1" hidden="1" outlineLevel="1">
      <c r="A54" s="30"/>
      <c r="B54" s="31" t="s">
        <v>217</v>
      </c>
      <c r="C54" s="30" t="s">
        <v>177</v>
      </c>
      <c r="D54" s="35"/>
      <c r="E54" s="35"/>
      <c r="F54" s="35"/>
    </row>
    <row r="55" spans="1:6" s="6" customFormat="1" hidden="1" outlineLevel="1">
      <c r="A55" s="30"/>
      <c r="B55" s="31" t="s">
        <v>188</v>
      </c>
      <c r="C55" s="30" t="s">
        <v>177</v>
      </c>
      <c r="D55" s="35"/>
      <c r="E55" s="35"/>
      <c r="F55" s="35"/>
    </row>
    <row r="56" spans="1:6" s="6" customFormat="1" ht="51" hidden="1" outlineLevel="1">
      <c r="A56" s="30" t="s">
        <v>220</v>
      </c>
      <c r="B56" s="31" t="s">
        <v>221</v>
      </c>
      <c r="C56" s="30" t="s">
        <v>177</v>
      </c>
      <c r="D56" s="35"/>
      <c r="E56" s="35"/>
      <c r="F56" s="35"/>
    </row>
    <row r="57" spans="1:6" s="6" customFormat="1" hidden="1" outlineLevel="1">
      <c r="A57" s="30" t="s">
        <v>222</v>
      </c>
      <c r="B57" s="31" t="s">
        <v>215</v>
      </c>
      <c r="C57" s="30" t="s">
        <v>177</v>
      </c>
      <c r="D57" s="35"/>
      <c r="E57" s="35"/>
      <c r="F57" s="35"/>
    </row>
    <row r="58" spans="1:6" s="6" customFormat="1" hidden="1" outlineLevel="1">
      <c r="A58" s="30"/>
      <c r="B58" s="31" t="s">
        <v>216</v>
      </c>
      <c r="C58" s="30" t="s">
        <v>177</v>
      </c>
      <c r="D58" s="35"/>
      <c r="E58" s="35"/>
      <c r="F58" s="35"/>
    </row>
    <row r="59" spans="1:6" s="6" customFormat="1" hidden="1" outlineLevel="1">
      <c r="A59" s="30"/>
      <c r="B59" s="31" t="s">
        <v>217</v>
      </c>
      <c r="C59" s="30" t="s">
        <v>177</v>
      </c>
      <c r="D59" s="35"/>
      <c r="E59" s="35"/>
      <c r="F59" s="35"/>
    </row>
    <row r="60" spans="1:6" s="6" customFormat="1" hidden="1" outlineLevel="1">
      <c r="A60" s="30" t="s">
        <v>223</v>
      </c>
      <c r="B60" s="31" t="s">
        <v>219</v>
      </c>
      <c r="C60" s="30" t="s">
        <v>177</v>
      </c>
      <c r="D60" s="35"/>
      <c r="E60" s="35"/>
      <c r="F60" s="35"/>
    </row>
    <row r="61" spans="1:6" s="6" customFormat="1" hidden="1" outlineLevel="1">
      <c r="A61" s="30"/>
      <c r="B61" s="31" t="s">
        <v>216</v>
      </c>
      <c r="C61" s="30" t="s">
        <v>177</v>
      </c>
      <c r="D61" s="35"/>
      <c r="E61" s="35"/>
      <c r="F61" s="35"/>
    </row>
    <row r="62" spans="1:6" s="6" customFormat="1" hidden="1" outlineLevel="1">
      <c r="A62" s="30"/>
      <c r="B62" s="31" t="s">
        <v>217</v>
      </c>
      <c r="C62" s="30" t="s">
        <v>177</v>
      </c>
      <c r="D62" s="35"/>
      <c r="E62" s="35"/>
      <c r="F62" s="35"/>
    </row>
    <row r="63" spans="1:6" s="6" customFormat="1" ht="38.25" hidden="1" outlineLevel="1">
      <c r="A63" s="30" t="s">
        <v>224</v>
      </c>
      <c r="B63" s="31" t="s">
        <v>225</v>
      </c>
      <c r="C63" s="30" t="s">
        <v>177</v>
      </c>
      <c r="D63" s="35"/>
      <c r="E63" s="35"/>
      <c r="F63" s="35"/>
    </row>
    <row r="64" spans="1:6" s="6" customFormat="1" hidden="1" outlineLevel="1">
      <c r="A64" s="30" t="s">
        <v>226</v>
      </c>
      <c r="B64" s="31" t="s">
        <v>215</v>
      </c>
      <c r="C64" s="30" t="s">
        <v>177</v>
      </c>
      <c r="D64" s="35"/>
      <c r="E64" s="35"/>
      <c r="F64" s="35"/>
    </row>
    <row r="65" spans="1:6" s="6" customFormat="1" hidden="1" outlineLevel="1">
      <c r="A65" s="30"/>
      <c r="B65" s="31" t="s">
        <v>216</v>
      </c>
      <c r="C65" s="30" t="s">
        <v>177</v>
      </c>
      <c r="D65" s="35"/>
      <c r="E65" s="35"/>
      <c r="F65" s="35"/>
    </row>
    <row r="66" spans="1:6" s="6" customFormat="1" hidden="1" outlineLevel="1">
      <c r="A66" s="30"/>
      <c r="B66" s="31" t="s">
        <v>217</v>
      </c>
      <c r="C66" s="30" t="s">
        <v>177</v>
      </c>
      <c r="D66" s="35"/>
      <c r="E66" s="35"/>
      <c r="F66" s="35"/>
    </row>
    <row r="67" spans="1:6" s="6" customFormat="1" hidden="1" outlineLevel="1">
      <c r="A67" s="30" t="s">
        <v>227</v>
      </c>
      <c r="B67" s="31" t="s">
        <v>219</v>
      </c>
      <c r="C67" s="30" t="s">
        <v>177</v>
      </c>
      <c r="D67" s="35"/>
      <c r="E67" s="35"/>
      <c r="F67" s="35"/>
    </row>
    <row r="68" spans="1:6" s="6" customFormat="1" hidden="1" outlineLevel="1">
      <c r="A68" s="30"/>
      <c r="B68" s="31" t="s">
        <v>216</v>
      </c>
      <c r="C68" s="30" t="s">
        <v>177</v>
      </c>
      <c r="D68" s="35"/>
      <c r="E68" s="35"/>
      <c r="F68" s="35"/>
    </row>
    <row r="69" spans="1:6" s="6" customFormat="1" hidden="1" outlineLevel="1">
      <c r="A69" s="30"/>
      <c r="B69" s="31" t="s">
        <v>217</v>
      </c>
      <c r="C69" s="30" t="s">
        <v>177</v>
      </c>
      <c r="D69" s="35"/>
      <c r="E69" s="35"/>
      <c r="F69" s="35"/>
    </row>
    <row r="70" spans="1:6" s="6" customFormat="1" ht="38.25" hidden="1" outlineLevel="1">
      <c r="A70" s="30" t="s">
        <v>228</v>
      </c>
      <c r="B70" s="31" t="s">
        <v>229</v>
      </c>
      <c r="C70" s="30" t="s">
        <v>177</v>
      </c>
      <c r="D70" s="35"/>
      <c r="E70" s="35"/>
      <c r="F70" s="35"/>
    </row>
    <row r="71" spans="1:6" s="6" customFormat="1" hidden="1" outlineLevel="1">
      <c r="A71" s="30" t="s">
        <v>230</v>
      </c>
      <c r="B71" s="31" t="s">
        <v>215</v>
      </c>
      <c r="C71" s="30" t="s">
        <v>177</v>
      </c>
      <c r="D71" s="35"/>
      <c r="E71" s="35"/>
      <c r="F71" s="35"/>
    </row>
    <row r="72" spans="1:6" s="6" customFormat="1" hidden="1" outlineLevel="1">
      <c r="A72" s="30"/>
      <c r="B72" s="31" t="s">
        <v>216</v>
      </c>
      <c r="C72" s="30" t="s">
        <v>177</v>
      </c>
      <c r="D72" s="35"/>
      <c r="E72" s="35"/>
      <c r="F72" s="35"/>
    </row>
    <row r="73" spans="1:6" s="6" customFormat="1" hidden="1" outlineLevel="1">
      <c r="A73" s="30"/>
      <c r="B73" s="31" t="s">
        <v>217</v>
      </c>
      <c r="C73" s="30" t="s">
        <v>177</v>
      </c>
      <c r="D73" s="35"/>
      <c r="E73" s="35"/>
      <c r="F73" s="35"/>
    </row>
    <row r="74" spans="1:6" s="6" customFormat="1" hidden="1" outlineLevel="1">
      <c r="A74" s="30" t="s">
        <v>231</v>
      </c>
      <c r="B74" s="31" t="s">
        <v>219</v>
      </c>
      <c r="C74" s="30" t="s">
        <v>177</v>
      </c>
      <c r="D74" s="35"/>
      <c r="E74" s="35"/>
      <c r="F74" s="35"/>
    </row>
    <row r="75" spans="1:6" s="6" customFormat="1" hidden="1" outlineLevel="1">
      <c r="A75" s="30"/>
      <c r="B75" s="31" t="s">
        <v>216</v>
      </c>
      <c r="C75" s="30" t="s">
        <v>177</v>
      </c>
      <c r="D75" s="35"/>
      <c r="E75" s="35"/>
      <c r="F75" s="35"/>
    </row>
    <row r="76" spans="1:6" s="6" customFormat="1" hidden="1" outlineLevel="1">
      <c r="A76" s="30"/>
      <c r="B76" s="31" t="s">
        <v>217</v>
      </c>
      <c r="C76" s="30" t="s">
        <v>177</v>
      </c>
      <c r="D76" s="35"/>
      <c r="E76" s="35"/>
      <c r="F76" s="35"/>
    </row>
    <row r="77" spans="1:6" s="6" customFormat="1" ht="51" hidden="1" outlineLevel="1">
      <c r="A77" s="30" t="s">
        <v>232</v>
      </c>
      <c r="B77" s="31" t="s">
        <v>233</v>
      </c>
      <c r="C77" s="30" t="s">
        <v>177</v>
      </c>
      <c r="D77" s="35"/>
      <c r="E77" s="35"/>
      <c r="F77" s="35"/>
    </row>
    <row r="78" spans="1:6" s="6" customFormat="1" hidden="1" outlineLevel="1">
      <c r="A78" s="30" t="s">
        <v>234</v>
      </c>
      <c r="B78" s="31" t="s">
        <v>215</v>
      </c>
      <c r="C78" s="30" t="s">
        <v>177</v>
      </c>
      <c r="D78" s="35"/>
      <c r="E78" s="35"/>
      <c r="F78" s="35"/>
    </row>
    <row r="79" spans="1:6" s="6" customFormat="1" hidden="1" outlineLevel="1">
      <c r="A79" s="30"/>
      <c r="B79" s="31" t="s">
        <v>216</v>
      </c>
      <c r="C79" s="30" t="s">
        <v>177</v>
      </c>
      <c r="D79" s="35"/>
      <c r="E79" s="35"/>
      <c r="F79" s="35"/>
    </row>
    <row r="80" spans="1:6" s="6" customFormat="1" hidden="1" outlineLevel="1">
      <c r="A80" s="30"/>
      <c r="B80" s="31" t="s">
        <v>217</v>
      </c>
      <c r="C80" s="30" t="s">
        <v>177</v>
      </c>
      <c r="D80" s="35"/>
      <c r="E80" s="35"/>
      <c r="F80" s="35"/>
    </row>
    <row r="81" spans="1:6" s="6" customFormat="1" hidden="1" outlineLevel="1">
      <c r="A81" s="30" t="s">
        <v>235</v>
      </c>
      <c r="B81" s="31" t="s">
        <v>219</v>
      </c>
      <c r="C81" s="30" t="s">
        <v>177</v>
      </c>
      <c r="D81" s="35"/>
      <c r="E81" s="35"/>
      <c r="F81" s="35"/>
    </row>
    <row r="82" spans="1:6" s="6" customFormat="1" hidden="1" outlineLevel="1">
      <c r="A82" s="30"/>
      <c r="B82" s="31" t="s">
        <v>216</v>
      </c>
      <c r="C82" s="30" t="s">
        <v>177</v>
      </c>
      <c r="D82" s="35"/>
      <c r="E82" s="35"/>
      <c r="F82" s="35"/>
    </row>
    <row r="83" spans="1:6" s="6" customFormat="1" hidden="1" outlineLevel="1">
      <c r="A83" s="30"/>
      <c r="B83" s="31" t="s">
        <v>217</v>
      </c>
      <c r="C83" s="30" t="s">
        <v>177</v>
      </c>
      <c r="D83" s="35"/>
      <c r="E83" s="35"/>
      <c r="F83" s="35"/>
    </row>
    <row r="84" spans="1:6" s="6" customFormat="1" hidden="1" outlineLevel="1">
      <c r="A84" s="30" t="s">
        <v>236</v>
      </c>
      <c r="B84" s="31" t="s">
        <v>237</v>
      </c>
      <c r="C84" s="30" t="s">
        <v>177</v>
      </c>
      <c r="D84" s="35"/>
      <c r="E84" s="35"/>
      <c r="F84" s="35"/>
    </row>
    <row r="85" spans="1:6" s="6" customFormat="1" hidden="1" outlineLevel="1">
      <c r="A85" s="30" t="s">
        <v>238</v>
      </c>
      <c r="B85" s="31" t="s">
        <v>215</v>
      </c>
      <c r="C85" s="30" t="s">
        <v>177</v>
      </c>
      <c r="D85" s="35"/>
      <c r="E85" s="35"/>
      <c r="F85" s="35"/>
    </row>
    <row r="86" spans="1:6" s="6" customFormat="1" hidden="1" outlineLevel="1">
      <c r="A86" s="30"/>
      <c r="B86" s="31" t="s">
        <v>216</v>
      </c>
      <c r="C86" s="30" t="s">
        <v>177</v>
      </c>
      <c r="D86" s="35"/>
      <c r="E86" s="35"/>
      <c r="F86" s="35"/>
    </row>
    <row r="87" spans="1:6" s="6" customFormat="1" hidden="1" outlineLevel="1">
      <c r="A87" s="30"/>
      <c r="B87" s="31" t="s">
        <v>217</v>
      </c>
      <c r="C87" s="30" t="s">
        <v>177</v>
      </c>
      <c r="D87" s="35"/>
      <c r="E87" s="35"/>
      <c r="F87" s="35"/>
    </row>
    <row r="88" spans="1:6" s="6" customFormat="1" hidden="1" outlineLevel="1">
      <c r="A88" s="30" t="s">
        <v>239</v>
      </c>
      <c r="B88" s="31" t="s">
        <v>219</v>
      </c>
      <c r="C88" s="30" t="s">
        <v>177</v>
      </c>
      <c r="D88" s="35"/>
      <c r="E88" s="35"/>
      <c r="F88" s="35"/>
    </row>
    <row r="89" spans="1:6" s="6" customFormat="1" hidden="1" outlineLevel="1">
      <c r="A89" s="30"/>
      <c r="B89" s="31" t="s">
        <v>216</v>
      </c>
      <c r="C89" s="30" t="s">
        <v>177</v>
      </c>
      <c r="D89" s="35"/>
      <c r="E89" s="35"/>
      <c r="F89" s="35"/>
    </row>
    <row r="90" spans="1:6" s="6" customFormat="1" hidden="1" outlineLevel="1">
      <c r="A90" s="30"/>
      <c r="B90" s="31" t="s">
        <v>217</v>
      </c>
      <c r="C90" s="30" t="s">
        <v>177</v>
      </c>
      <c r="D90" s="35"/>
      <c r="E90" s="35"/>
      <c r="F90" s="35"/>
    </row>
    <row r="91" spans="1:6" s="6" customFormat="1" hidden="1" outlineLevel="1">
      <c r="A91" s="30" t="s">
        <v>240</v>
      </c>
      <c r="B91" s="31" t="s">
        <v>241</v>
      </c>
      <c r="C91" s="30" t="s">
        <v>177</v>
      </c>
      <c r="D91" s="35"/>
      <c r="E91" s="35"/>
      <c r="F91" s="35"/>
    </row>
    <row r="92" spans="1:6" s="6" customFormat="1" hidden="1" outlineLevel="1">
      <c r="A92" s="30" t="s">
        <v>242</v>
      </c>
      <c r="B92" s="31" t="s">
        <v>215</v>
      </c>
      <c r="C92" s="30" t="s">
        <v>177</v>
      </c>
      <c r="D92" s="35"/>
      <c r="E92" s="35"/>
      <c r="F92" s="35"/>
    </row>
    <row r="93" spans="1:6" s="6" customFormat="1" hidden="1" outlineLevel="1">
      <c r="A93" s="30"/>
      <c r="B93" s="31" t="s">
        <v>216</v>
      </c>
      <c r="C93" s="30" t="s">
        <v>177</v>
      </c>
      <c r="D93" s="35"/>
      <c r="E93" s="35"/>
      <c r="F93" s="35"/>
    </row>
    <row r="94" spans="1:6" s="6" customFormat="1" hidden="1" outlineLevel="1">
      <c r="A94" s="30"/>
      <c r="B94" s="31" t="s">
        <v>217</v>
      </c>
      <c r="C94" s="30" t="s">
        <v>177</v>
      </c>
      <c r="D94" s="35"/>
      <c r="E94" s="35"/>
      <c r="F94" s="35"/>
    </row>
    <row r="95" spans="1:6" s="6" customFormat="1" hidden="1" outlineLevel="1">
      <c r="A95" s="30" t="s">
        <v>243</v>
      </c>
      <c r="B95" s="31" t="s">
        <v>219</v>
      </c>
      <c r="C95" s="30" t="s">
        <v>177</v>
      </c>
      <c r="D95" s="35"/>
      <c r="E95" s="35"/>
      <c r="F95" s="35"/>
    </row>
    <row r="96" spans="1:6" s="6" customFormat="1" hidden="1" outlineLevel="1">
      <c r="A96" s="30"/>
      <c r="B96" s="31" t="s">
        <v>216</v>
      </c>
      <c r="C96" s="30" t="s">
        <v>177</v>
      </c>
      <c r="D96" s="35"/>
      <c r="E96" s="35"/>
      <c r="F96" s="35"/>
    </row>
    <row r="97" spans="1:6" s="6" customFormat="1" hidden="1" outlineLevel="1">
      <c r="A97" s="30"/>
      <c r="B97" s="31" t="s">
        <v>217</v>
      </c>
      <c r="C97" s="30" t="s">
        <v>177</v>
      </c>
      <c r="D97" s="35"/>
      <c r="E97" s="35"/>
      <c r="F97" s="35"/>
    </row>
    <row r="98" spans="1:6" s="6" customFormat="1" ht="38.25" hidden="1" outlineLevel="1">
      <c r="A98" s="30" t="s">
        <v>157</v>
      </c>
      <c r="B98" s="31" t="s">
        <v>244</v>
      </c>
      <c r="C98" s="30" t="s">
        <v>177</v>
      </c>
      <c r="D98" s="35"/>
      <c r="E98" s="35"/>
      <c r="F98" s="35"/>
    </row>
    <row r="99" spans="1:6" s="6" customFormat="1" hidden="1" outlineLevel="1">
      <c r="A99" s="30"/>
      <c r="B99" s="31" t="s">
        <v>245</v>
      </c>
      <c r="C99" s="30" t="s">
        <v>177</v>
      </c>
      <c r="D99" s="35"/>
      <c r="E99" s="35"/>
      <c r="F99" s="35"/>
    </row>
    <row r="100" spans="1:6" s="6" customFormat="1" hidden="1" outlineLevel="1">
      <c r="A100" s="30"/>
      <c r="B100" s="31" t="s">
        <v>216</v>
      </c>
      <c r="C100" s="30" t="s">
        <v>177</v>
      </c>
      <c r="D100" s="35"/>
      <c r="E100" s="35"/>
      <c r="F100" s="35"/>
    </row>
    <row r="101" spans="1:6" s="6" customFormat="1" hidden="1" outlineLevel="1">
      <c r="A101" s="30"/>
      <c r="B101" s="31" t="s">
        <v>217</v>
      </c>
      <c r="C101" s="30" t="s">
        <v>177</v>
      </c>
      <c r="D101" s="35"/>
      <c r="E101" s="35"/>
      <c r="F101" s="35"/>
    </row>
    <row r="102" spans="1:6" s="6" customFormat="1" hidden="1" outlineLevel="1">
      <c r="A102" s="30"/>
      <c r="B102" s="31" t="s">
        <v>246</v>
      </c>
      <c r="C102" s="30" t="s">
        <v>177</v>
      </c>
      <c r="D102" s="35"/>
      <c r="E102" s="35"/>
      <c r="F102" s="35"/>
    </row>
    <row r="103" spans="1:6" s="6" customFormat="1" hidden="1" outlineLevel="1">
      <c r="A103" s="30"/>
      <c r="B103" s="31" t="s">
        <v>216</v>
      </c>
      <c r="C103" s="30" t="s">
        <v>177</v>
      </c>
      <c r="D103" s="35"/>
      <c r="E103" s="35"/>
      <c r="F103" s="35"/>
    </row>
    <row r="104" spans="1:6" s="6" customFormat="1" hidden="1" outlineLevel="1">
      <c r="A104" s="30"/>
      <c r="B104" s="31" t="s">
        <v>217</v>
      </c>
      <c r="C104" s="30" t="s">
        <v>177</v>
      </c>
      <c r="D104" s="35"/>
      <c r="E104" s="35"/>
      <c r="F104" s="35"/>
    </row>
    <row r="105" spans="1:6" s="6" customFormat="1" hidden="1" outlineLevel="1">
      <c r="A105" s="30"/>
      <c r="B105" s="31" t="s">
        <v>247</v>
      </c>
      <c r="C105" s="30" t="s">
        <v>177</v>
      </c>
      <c r="D105" s="35"/>
      <c r="E105" s="35"/>
      <c r="F105" s="35"/>
    </row>
    <row r="106" spans="1:6" s="6" customFormat="1" hidden="1" outlineLevel="1">
      <c r="A106" s="30"/>
      <c r="B106" s="31" t="s">
        <v>216</v>
      </c>
      <c r="C106" s="30" t="s">
        <v>177</v>
      </c>
      <c r="D106" s="35"/>
      <c r="E106" s="35"/>
      <c r="F106" s="35"/>
    </row>
    <row r="107" spans="1:6" s="6" customFormat="1" hidden="1" outlineLevel="1">
      <c r="A107" s="30"/>
      <c r="B107" s="31" t="s">
        <v>217</v>
      </c>
      <c r="C107" s="30" t="s">
        <v>177</v>
      </c>
      <c r="D107" s="35"/>
      <c r="E107" s="35"/>
      <c r="F107" s="35"/>
    </row>
    <row r="108" spans="1:6" s="6" customFormat="1" ht="38.25" hidden="1" outlineLevel="1">
      <c r="A108" s="30" t="s">
        <v>159</v>
      </c>
      <c r="B108" s="31" t="s">
        <v>248</v>
      </c>
      <c r="C108" s="30" t="s">
        <v>177</v>
      </c>
      <c r="D108" s="35"/>
      <c r="E108" s="35"/>
      <c r="F108" s="35"/>
    </row>
    <row r="109" spans="1:6" s="6" customFormat="1" hidden="1" outlineLevel="1">
      <c r="A109" s="30"/>
      <c r="B109" s="31" t="s">
        <v>249</v>
      </c>
      <c r="C109" s="30" t="s">
        <v>177</v>
      </c>
      <c r="D109" s="35"/>
      <c r="E109" s="35"/>
      <c r="F109" s="35"/>
    </row>
    <row r="110" spans="1:6" s="6" customFormat="1" hidden="1" outlineLevel="1">
      <c r="A110" s="30"/>
      <c r="B110" s="31" t="s">
        <v>250</v>
      </c>
      <c r="C110" s="30" t="s">
        <v>177</v>
      </c>
      <c r="D110" s="35"/>
      <c r="E110" s="35"/>
      <c r="F110" s="35"/>
    </row>
    <row r="111" spans="1:6" s="6" customFormat="1" hidden="1" outlineLevel="1">
      <c r="A111" s="30" t="s">
        <v>65</v>
      </c>
      <c r="B111" s="31" t="s">
        <v>251</v>
      </c>
      <c r="C111" s="30"/>
      <c r="D111" s="35"/>
      <c r="E111" s="35"/>
      <c r="F111" s="35"/>
    </row>
    <row r="112" spans="1:6" s="6" customFormat="1" hidden="1" outlineLevel="1">
      <c r="A112" s="30"/>
      <c r="B112" s="31" t="s">
        <v>188</v>
      </c>
      <c r="C112" s="30"/>
      <c r="D112" s="35"/>
      <c r="E112" s="35"/>
      <c r="F112" s="35"/>
    </row>
    <row r="113" spans="1:6" s="6" customFormat="1" ht="25.5" hidden="1" outlineLevel="1">
      <c r="A113" s="30" t="s">
        <v>164</v>
      </c>
      <c r="B113" s="31" t="s">
        <v>252</v>
      </c>
      <c r="C113" s="30" t="s">
        <v>253</v>
      </c>
      <c r="D113" s="35"/>
      <c r="E113" s="35"/>
      <c r="F113" s="35"/>
    </row>
    <row r="114" spans="1:6" s="6" customFormat="1" ht="38.25" hidden="1" outlineLevel="1">
      <c r="A114" s="30" t="s">
        <v>254</v>
      </c>
      <c r="B114" s="31" t="s">
        <v>255</v>
      </c>
      <c r="C114" s="30" t="s">
        <v>253</v>
      </c>
      <c r="D114" s="35"/>
      <c r="E114" s="35"/>
      <c r="F114" s="35"/>
    </row>
    <row r="115" spans="1:6" s="6" customFormat="1" hidden="1" outlineLevel="1">
      <c r="A115" s="30"/>
      <c r="B115" s="31" t="s">
        <v>245</v>
      </c>
      <c r="C115" s="30" t="s">
        <v>253</v>
      </c>
      <c r="D115" s="35"/>
      <c r="E115" s="35"/>
      <c r="F115" s="35"/>
    </row>
    <row r="116" spans="1:6" s="6" customFormat="1" hidden="1" outlineLevel="1">
      <c r="A116" s="30"/>
      <c r="B116" s="31" t="s">
        <v>246</v>
      </c>
      <c r="C116" s="30" t="s">
        <v>253</v>
      </c>
      <c r="D116" s="35"/>
      <c r="E116" s="35"/>
      <c r="F116" s="35"/>
    </row>
    <row r="117" spans="1:6" s="6" customFormat="1" hidden="1" outlineLevel="1">
      <c r="A117" s="30"/>
      <c r="B117" s="31" t="s">
        <v>247</v>
      </c>
      <c r="C117" s="30" t="s">
        <v>253</v>
      </c>
      <c r="D117" s="35"/>
      <c r="E117" s="35"/>
      <c r="F117" s="35"/>
    </row>
    <row r="118" spans="1:6" s="6" customFormat="1" ht="38.25" hidden="1" outlineLevel="1">
      <c r="A118" s="30" t="s">
        <v>256</v>
      </c>
      <c r="B118" s="31" t="s">
        <v>257</v>
      </c>
      <c r="C118" s="30" t="s">
        <v>253</v>
      </c>
      <c r="D118" s="35"/>
      <c r="E118" s="35"/>
      <c r="F118" s="35"/>
    </row>
    <row r="119" spans="1:6" s="6" customFormat="1" hidden="1" outlineLevel="1">
      <c r="A119" s="30" t="s">
        <v>66</v>
      </c>
      <c r="B119" s="31" t="s">
        <v>258</v>
      </c>
      <c r="C119" s="30"/>
      <c r="D119" s="35"/>
      <c r="E119" s="35"/>
      <c r="F119" s="35"/>
    </row>
    <row r="120" spans="1:6" s="6" customFormat="1" hidden="1" outlineLevel="1">
      <c r="A120" s="30"/>
      <c r="B120" s="31" t="s">
        <v>188</v>
      </c>
      <c r="C120" s="30"/>
      <c r="D120" s="35"/>
      <c r="E120" s="35"/>
      <c r="F120" s="35"/>
    </row>
    <row r="121" spans="1:6" s="6" customFormat="1" ht="25.5" hidden="1" outlineLevel="1">
      <c r="A121" s="30" t="s">
        <v>168</v>
      </c>
      <c r="B121" s="31" t="s">
        <v>259</v>
      </c>
      <c r="C121" s="30" t="s">
        <v>260</v>
      </c>
      <c r="D121" s="35"/>
      <c r="E121" s="35"/>
      <c r="F121" s="35"/>
    </row>
    <row r="122" spans="1:6" s="6" customFormat="1" ht="38.25" hidden="1" outlineLevel="1">
      <c r="A122" s="30" t="s">
        <v>170</v>
      </c>
      <c r="B122" s="31" t="s">
        <v>261</v>
      </c>
      <c r="C122" s="30" t="s">
        <v>260</v>
      </c>
      <c r="D122" s="35"/>
      <c r="E122" s="35"/>
      <c r="F122" s="35"/>
    </row>
    <row r="123" spans="1:6" s="6" customFormat="1" hidden="1" outlineLevel="1">
      <c r="A123" s="30"/>
      <c r="B123" s="31" t="s">
        <v>245</v>
      </c>
      <c r="C123" s="30" t="s">
        <v>260</v>
      </c>
      <c r="D123" s="35"/>
      <c r="E123" s="35"/>
      <c r="F123" s="35"/>
    </row>
    <row r="124" spans="1:6" s="6" customFormat="1" hidden="1" outlineLevel="1">
      <c r="A124" s="30"/>
      <c r="B124" s="31" t="s">
        <v>246</v>
      </c>
      <c r="C124" s="30" t="s">
        <v>260</v>
      </c>
      <c r="D124" s="35"/>
      <c r="E124" s="35"/>
      <c r="F124" s="35"/>
    </row>
    <row r="125" spans="1:6" s="6" customFormat="1" hidden="1" outlineLevel="1">
      <c r="A125" s="30"/>
      <c r="B125" s="31" t="s">
        <v>247</v>
      </c>
      <c r="C125" s="30" t="s">
        <v>260</v>
      </c>
      <c r="D125" s="35"/>
      <c r="E125" s="35"/>
      <c r="F125" s="35"/>
    </row>
    <row r="126" spans="1:6" s="6" customFormat="1" hidden="1" outlineLevel="1">
      <c r="A126" s="30" t="s">
        <v>68</v>
      </c>
      <c r="B126" s="31" t="s">
        <v>262</v>
      </c>
      <c r="C126" s="30" t="s">
        <v>260</v>
      </c>
      <c r="D126" s="35"/>
      <c r="E126" s="35"/>
      <c r="F126" s="35"/>
    </row>
    <row r="127" spans="1:6" s="6" customFormat="1" hidden="1" outlineLevel="1">
      <c r="A127" s="30" t="s">
        <v>70</v>
      </c>
      <c r="B127" s="31" t="s">
        <v>263</v>
      </c>
      <c r="C127" s="30" t="s">
        <v>76</v>
      </c>
      <c r="D127" s="35"/>
      <c r="E127" s="35"/>
      <c r="F127" s="35"/>
    </row>
    <row r="128" spans="1:6" s="6" customFormat="1" ht="25.5" hidden="1" outlineLevel="1">
      <c r="A128" s="30" t="s">
        <v>73</v>
      </c>
      <c r="B128" s="31" t="s">
        <v>9</v>
      </c>
      <c r="C128" s="30"/>
      <c r="D128" s="35"/>
      <c r="E128" s="35"/>
      <c r="F128" s="35"/>
    </row>
    <row r="129" spans="1:6" s="6" customFormat="1" hidden="1" outlineLevel="1">
      <c r="A129" s="30" t="s">
        <v>264</v>
      </c>
      <c r="B129" s="31" t="s">
        <v>202</v>
      </c>
      <c r="C129" s="30" t="s">
        <v>203</v>
      </c>
      <c r="D129" s="35"/>
      <c r="E129" s="35"/>
      <c r="F129" s="35"/>
    </row>
    <row r="130" spans="1:6" s="6" customFormat="1" ht="25.5" hidden="1" outlineLevel="1">
      <c r="A130" s="30" t="s">
        <v>265</v>
      </c>
      <c r="B130" s="31" t="s">
        <v>205</v>
      </c>
      <c r="C130" s="57" t="s">
        <v>206</v>
      </c>
      <c r="D130" s="35"/>
      <c r="E130" s="35"/>
      <c r="F130" s="35"/>
    </row>
    <row r="131" spans="1:6" s="6" customFormat="1" ht="25.5" hidden="1" outlineLevel="1">
      <c r="A131" s="30" t="s">
        <v>266</v>
      </c>
      <c r="B131" s="31" t="s">
        <v>208</v>
      </c>
      <c r="C131" s="30"/>
      <c r="D131" s="35"/>
      <c r="E131" s="35"/>
      <c r="F131" s="35"/>
    </row>
    <row r="132" spans="1:6" s="6" customFormat="1" hidden="1" outlineLevel="1">
      <c r="A132" s="30" t="s">
        <v>75</v>
      </c>
      <c r="B132" s="31" t="s">
        <v>267</v>
      </c>
      <c r="C132" s="30" t="s">
        <v>76</v>
      </c>
      <c r="D132" s="35"/>
      <c r="E132" s="35"/>
      <c r="F132" s="35"/>
    </row>
    <row r="133" spans="1:6" s="6" customFormat="1" hidden="1" outlineLevel="1">
      <c r="A133" s="30" t="s">
        <v>80</v>
      </c>
      <c r="B133" s="31" t="s">
        <v>268</v>
      </c>
      <c r="C133" s="30" t="s">
        <v>76</v>
      </c>
      <c r="D133" s="35"/>
      <c r="E133" s="35"/>
      <c r="F133" s="35"/>
    </row>
    <row r="134" spans="1:6" s="6" customFormat="1" hidden="1" outlineLevel="1">
      <c r="A134" s="30" t="s">
        <v>90</v>
      </c>
      <c r="B134" s="31" t="s">
        <v>269</v>
      </c>
      <c r="C134" s="30" t="s">
        <v>76</v>
      </c>
      <c r="D134" s="35"/>
      <c r="E134" s="35"/>
      <c r="F134" s="35"/>
    </row>
    <row r="135" spans="1:6" s="6" customFormat="1" hidden="1" outlineLevel="1">
      <c r="A135" s="30" t="s">
        <v>91</v>
      </c>
      <c r="B135" s="31" t="s">
        <v>162</v>
      </c>
      <c r="C135" s="30" t="s">
        <v>76</v>
      </c>
      <c r="D135" s="35"/>
      <c r="E135" s="35"/>
      <c r="F135" s="35"/>
    </row>
    <row r="136" spans="1:6" s="6" customFormat="1" ht="25.5" hidden="1" outlineLevel="1">
      <c r="A136" s="30" t="s">
        <v>100</v>
      </c>
      <c r="B136" s="31" t="s">
        <v>270</v>
      </c>
      <c r="C136" s="30" t="s">
        <v>271</v>
      </c>
      <c r="D136" s="35"/>
      <c r="E136" s="35"/>
      <c r="F136" s="35"/>
    </row>
    <row r="137" spans="1:6" s="6" customFormat="1" ht="38.25" hidden="1" outlineLevel="1">
      <c r="A137" s="30" t="s">
        <v>105</v>
      </c>
      <c r="B137" s="31" t="s">
        <v>10</v>
      </c>
      <c r="C137" s="30"/>
      <c r="D137" s="35"/>
      <c r="E137" s="35"/>
      <c r="F137" s="35"/>
    </row>
    <row r="138" spans="1:6" s="6" customFormat="1" ht="26.25" customHeight="1" collapsed="1">
      <c r="A138" s="109" t="s">
        <v>272</v>
      </c>
      <c r="B138" s="110"/>
      <c r="C138" s="110"/>
      <c r="D138" s="110"/>
      <c r="E138" s="110"/>
      <c r="F138" s="111"/>
    </row>
    <row r="139" spans="1:6">
      <c r="A139" s="30" t="s">
        <v>64</v>
      </c>
      <c r="B139" s="31" t="s">
        <v>25</v>
      </c>
      <c r="C139" s="30" t="s">
        <v>27</v>
      </c>
      <c r="D139" s="23">
        <f>[27]Ф4!$J$11</f>
        <v>755</v>
      </c>
      <c r="E139" s="23">
        <f>'[28]0.1'!$I$11</f>
        <v>755</v>
      </c>
      <c r="F139" s="23">
        <f>'[28]0.1'!$L$11</f>
        <v>755</v>
      </c>
    </row>
    <row r="140" spans="1:6" ht="38.25">
      <c r="A140" s="30" t="s">
        <v>65</v>
      </c>
      <c r="B140" s="31" t="s">
        <v>26</v>
      </c>
      <c r="C140" s="30" t="s">
        <v>27</v>
      </c>
      <c r="D140" s="23">
        <f>[27]Ф4!$J$12-[27]Ф4!$J$14</f>
        <v>701.27705322304507</v>
      </c>
      <c r="E140" s="23">
        <f>'[28]0.1'!$I$12</f>
        <v>701.84962761820589</v>
      </c>
      <c r="F140" s="23">
        <f>'[28]0.1'!$L$12</f>
        <v>702.97751132714234</v>
      </c>
    </row>
    <row r="141" spans="1:6">
      <c r="A141" s="30" t="s">
        <v>66</v>
      </c>
      <c r="B141" s="31" t="s">
        <v>67</v>
      </c>
      <c r="C141" s="30" t="s">
        <v>128</v>
      </c>
      <c r="D141" s="23">
        <f>'[4]ТТЭЦ-2'!$E$7</f>
        <v>5244.4060000000009</v>
      </c>
      <c r="E141" s="23">
        <f>'[28]0.1'!$I$13</f>
        <v>5419.9998999999998</v>
      </c>
      <c r="F141" s="23">
        <f>'[28]0.1'!$L$13</f>
        <v>4782.7156669147407</v>
      </c>
    </row>
    <row r="142" spans="1:6">
      <c r="A142" s="30" t="s">
        <v>68</v>
      </c>
      <c r="B142" s="31" t="s">
        <v>69</v>
      </c>
      <c r="C142" s="30" t="s">
        <v>128</v>
      </c>
      <c r="D142" s="23">
        <f>'[4]ТТЭЦ-2'!$E$22</f>
        <v>4772.5970000000016</v>
      </c>
      <c r="E142" s="23">
        <f>'[28]0.1'!$I$15</f>
        <v>4982.8530000000001</v>
      </c>
      <c r="F142" s="23">
        <f>'[28]0.1'!$L$15</f>
        <v>4327.5168333119736</v>
      </c>
    </row>
    <row r="143" spans="1:6">
      <c r="A143" s="30" t="s">
        <v>70</v>
      </c>
      <c r="B143" s="31" t="s">
        <v>71</v>
      </c>
      <c r="C143" s="30" t="s">
        <v>72</v>
      </c>
      <c r="D143" s="23">
        <f>'[4]ТТЭЦ-2'!$E$23</f>
        <v>3119.7769999999996</v>
      </c>
      <c r="E143" s="23">
        <f>'[28]0.1'!$I$16</f>
        <v>3231.7</v>
      </c>
      <c r="F143" s="23">
        <f>'[28]0.1'!$L$16</f>
        <v>3212.3933333333334</v>
      </c>
    </row>
    <row r="144" spans="1:6">
      <c r="A144" s="30" t="s">
        <v>73</v>
      </c>
      <c r="B144" s="31" t="s">
        <v>74</v>
      </c>
      <c r="C144" s="30" t="s">
        <v>72</v>
      </c>
      <c r="D144" s="23">
        <f>'[4]ТТЭЦ-2'!$E$29</f>
        <v>3110.1762100000001</v>
      </c>
      <c r="E144" s="23">
        <f>'[28]0.1'!$I$17</f>
        <v>3220.7999999999997</v>
      </c>
      <c r="F144" s="23">
        <f>'[28]0.1'!$L$17</f>
        <v>3202.2663333333335</v>
      </c>
    </row>
    <row r="145" spans="1:8">
      <c r="A145" s="30" t="s">
        <v>75</v>
      </c>
      <c r="B145" s="31" t="s">
        <v>8</v>
      </c>
      <c r="C145" s="30" t="s">
        <v>76</v>
      </c>
      <c r="D145" s="34"/>
      <c r="E145" s="23">
        <f>'[28]0.1'!$I$43</f>
        <v>8517385.7283546887</v>
      </c>
      <c r="F145" s="23">
        <f>'[28]0.1'!$L$43</f>
        <v>8389214.5442785807</v>
      </c>
    </row>
    <row r="146" spans="1:8">
      <c r="A146" s="30"/>
      <c r="B146" s="31" t="s">
        <v>188</v>
      </c>
      <c r="C146" s="30"/>
      <c r="D146" s="34"/>
      <c r="E146" s="34"/>
      <c r="F146" s="34"/>
    </row>
    <row r="147" spans="1:8">
      <c r="A147" s="30" t="s">
        <v>77</v>
      </c>
      <c r="B147" s="32" t="s">
        <v>11</v>
      </c>
      <c r="C147" s="30" t="s">
        <v>76</v>
      </c>
      <c r="D147" s="34"/>
      <c r="E147" s="23">
        <f>'[28]0.1'!$G$43</f>
        <v>6437610.4147099303</v>
      </c>
      <c r="F147" s="23">
        <f>'[28]0.1'!$J$43</f>
        <v>6197130.8657643767</v>
      </c>
    </row>
    <row r="148" spans="1:8">
      <c r="A148" s="30" t="s">
        <v>78</v>
      </c>
      <c r="B148" s="32" t="s">
        <v>12</v>
      </c>
      <c r="C148" s="30" t="s">
        <v>76</v>
      </c>
      <c r="D148" s="34"/>
      <c r="E148" s="23">
        <f>'[28]0.1'!$H$43</f>
        <v>2079775.3136447584</v>
      </c>
      <c r="F148" s="23">
        <f>'[28]0.1'!$K$43</f>
        <v>2192083.6785142035</v>
      </c>
    </row>
    <row r="149" spans="1:8" ht="25.5">
      <c r="A149" s="30" t="s">
        <v>79</v>
      </c>
      <c r="B149" s="32" t="s">
        <v>13</v>
      </c>
      <c r="C149" s="30" t="s">
        <v>76</v>
      </c>
      <c r="D149" s="34"/>
      <c r="E149" s="35"/>
      <c r="F149" s="35"/>
    </row>
    <row r="150" spans="1:8">
      <c r="A150" s="30" t="s">
        <v>80</v>
      </c>
      <c r="B150" s="31" t="s">
        <v>81</v>
      </c>
      <c r="C150" s="30" t="s">
        <v>76</v>
      </c>
      <c r="D150" s="34"/>
      <c r="E150" s="23">
        <f>'[28]0.1'!$I$31</f>
        <v>8810108.3745846264</v>
      </c>
      <c r="F150" s="23">
        <f>'[28]0.1'!$L$31</f>
        <v>8820561.0830822643</v>
      </c>
      <c r="G150" s="41"/>
      <c r="H150" s="41"/>
    </row>
    <row r="151" spans="1:8">
      <c r="A151" s="30"/>
      <c r="B151" s="31" t="s">
        <v>188</v>
      </c>
      <c r="C151" s="30"/>
      <c r="D151" s="34"/>
      <c r="E151" s="34"/>
      <c r="F151" s="34"/>
    </row>
    <row r="152" spans="1:8">
      <c r="A152" s="30" t="s">
        <v>82</v>
      </c>
      <c r="B152" s="32" t="s">
        <v>83</v>
      </c>
      <c r="C152" s="30" t="s">
        <v>76</v>
      </c>
      <c r="D152" s="34"/>
      <c r="E152" s="23">
        <f>'[28]0.1'!$I$32</f>
        <v>6382110.1810285654</v>
      </c>
      <c r="F152" s="23">
        <f>'[28]0.1'!$L$32</f>
        <v>6146129.0346401967</v>
      </c>
      <c r="G152" s="41"/>
      <c r="H152" s="41"/>
    </row>
    <row r="153" spans="1:8" ht="25.5">
      <c r="A153" s="30"/>
      <c r="B153" s="32" t="s">
        <v>84</v>
      </c>
      <c r="C153" s="30" t="s">
        <v>28</v>
      </c>
      <c r="D153" s="23">
        <f>'[4]ТТЭЦ-2'!$E$32</f>
        <v>279.54781583432555</v>
      </c>
      <c r="E153" s="23">
        <f>'[28]4'!$L$24</f>
        <v>279.89999999999998</v>
      </c>
      <c r="F153" s="23">
        <f>'[28]4'!$M$24</f>
        <v>279.89999999999998</v>
      </c>
      <c r="G153" s="41"/>
      <c r="H153" s="41"/>
    </row>
    <row r="154" spans="1:8">
      <c r="A154" s="30" t="s">
        <v>85</v>
      </c>
      <c r="B154" s="32" t="s">
        <v>86</v>
      </c>
      <c r="C154" s="30" t="s">
        <v>76</v>
      </c>
      <c r="D154" s="34"/>
      <c r="E154" s="23">
        <f>'[28]0.1'!$I$33</f>
        <v>2427998.193556061</v>
      </c>
      <c r="F154" s="23">
        <f>'[28]0.1'!$L$33</f>
        <v>2674432.0484420676</v>
      </c>
    </row>
    <row r="155" spans="1:8">
      <c r="A155" s="30"/>
      <c r="B155" s="32" t="s">
        <v>87</v>
      </c>
      <c r="C155" s="30" t="s">
        <v>88</v>
      </c>
      <c r="D155" s="23">
        <f>'[4]ТТЭЦ-2'!$E$36</f>
        <v>164.81819053092582</v>
      </c>
      <c r="E155" s="23">
        <f>'[28]4'!$L$28</f>
        <v>165.2</v>
      </c>
      <c r="F155" s="23">
        <f>'[28]4'!$M$28</f>
        <v>165.2</v>
      </c>
    </row>
    <row r="156" spans="1:8" ht="25.5">
      <c r="A156" s="30"/>
      <c r="B156" s="7" t="s">
        <v>89</v>
      </c>
      <c r="C156" s="30" t="s">
        <v>24</v>
      </c>
      <c r="D156" s="70" t="s">
        <v>308</v>
      </c>
      <c r="E156" s="66" t="s">
        <v>320</v>
      </c>
      <c r="F156" s="88" t="s">
        <v>320</v>
      </c>
    </row>
    <row r="157" spans="1:8">
      <c r="A157" s="30" t="s">
        <v>90</v>
      </c>
      <c r="B157" s="7" t="s">
        <v>14</v>
      </c>
      <c r="C157" s="30" t="s">
        <v>76</v>
      </c>
      <c r="D157" s="35"/>
      <c r="E157" s="35"/>
      <c r="F157" s="35"/>
    </row>
    <row r="158" spans="1:8" ht="25.5">
      <c r="A158" s="30" t="s">
        <v>91</v>
      </c>
      <c r="B158" s="7" t="s">
        <v>9</v>
      </c>
      <c r="C158" s="30" t="s">
        <v>24</v>
      </c>
      <c r="D158" s="35"/>
      <c r="E158" s="35"/>
      <c r="F158" s="35"/>
    </row>
    <row r="159" spans="1:8">
      <c r="A159" s="30" t="s">
        <v>92</v>
      </c>
      <c r="B159" s="32" t="s">
        <v>93</v>
      </c>
      <c r="C159" s="30" t="s">
        <v>94</v>
      </c>
      <c r="D159" s="35"/>
      <c r="E159" s="35"/>
      <c r="F159" s="35"/>
    </row>
    <row r="160" spans="1:8" ht="25.5">
      <c r="A160" s="33" t="s">
        <v>95</v>
      </c>
      <c r="B160" s="32" t="s">
        <v>96</v>
      </c>
      <c r="C160" s="9" t="s">
        <v>97</v>
      </c>
      <c r="D160" s="35"/>
      <c r="E160" s="35"/>
      <c r="F160" s="35"/>
    </row>
    <row r="161" spans="1:6" ht="25.5">
      <c r="A161" s="30" t="s">
        <v>98</v>
      </c>
      <c r="B161" s="32" t="s">
        <v>99</v>
      </c>
      <c r="C161" s="30" t="s">
        <v>24</v>
      </c>
      <c r="D161" s="35"/>
      <c r="E161" s="35"/>
      <c r="F161" s="35"/>
    </row>
    <row r="162" spans="1:6">
      <c r="A162" s="30" t="s">
        <v>100</v>
      </c>
      <c r="B162" s="7" t="s">
        <v>101</v>
      </c>
      <c r="C162" s="30" t="s">
        <v>76</v>
      </c>
      <c r="D162" s="35"/>
      <c r="E162" s="35"/>
      <c r="F162" s="35"/>
    </row>
    <row r="163" spans="1:6">
      <c r="A163" s="30"/>
      <c r="B163" s="31" t="s">
        <v>188</v>
      </c>
      <c r="C163" s="30"/>
      <c r="D163" s="35"/>
      <c r="E163" s="35"/>
      <c r="F163" s="35"/>
    </row>
    <row r="164" spans="1:6">
      <c r="A164" s="30" t="s">
        <v>102</v>
      </c>
      <c r="B164" s="32" t="s">
        <v>15</v>
      </c>
      <c r="C164" s="30" t="s">
        <v>76</v>
      </c>
      <c r="D164" s="35"/>
      <c r="E164" s="35"/>
      <c r="F164" s="35"/>
    </row>
    <row r="165" spans="1:6">
      <c r="A165" s="30" t="s">
        <v>103</v>
      </c>
      <c r="B165" s="32" t="s">
        <v>16</v>
      </c>
      <c r="C165" s="30" t="s">
        <v>76</v>
      </c>
      <c r="D165" s="35"/>
      <c r="E165" s="35"/>
      <c r="F165" s="35"/>
    </row>
    <row r="166" spans="1:6" ht="25.5">
      <c r="A166" s="30" t="s">
        <v>104</v>
      </c>
      <c r="B166" s="32" t="s">
        <v>17</v>
      </c>
      <c r="C166" s="30" t="s">
        <v>76</v>
      </c>
      <c r="D166" s="35"/>
      <c r="E166" s="35"/>
      <c r="F166" s="35"/>
    </row>
    <row r="167" spans="1:6">
      <c r="A167" s="30" t="s">
        <v>145</v>
      </c>
      <c r="B167" s="32" t="s">
        <v>146</v>
      </c>
      <c r="C167" s="30" t="s">
        <v>76</v>
      </c>
      <c r="D167" s="35"/>
      <c r="E167" s="35"/>
      <c r="F167" s="35"/>
    </row>
    <row r="168" spans="1:6">
      <c r="A168" s="30" t="s">
        <v>105</v>
      </c>
      <c r="B168" s="7" t="s">
        <v>106</v>
      </c>
      <c r="C168" s="30" t="s">
        <v>76</v>
      </c>
      <c r="D168" s="35"/>
      <c r="E168" s="35"/>
      <c r="F168" s="35"/>
    </row>
    <row r="169" spans="1:6">
      <c r="A169" s="30"/>
      <c r="B169" s="31" t="s">
        <v>188</v>
      </c>
      <c r="C169" s="30"/>
      <c r="D169" s="34"/>
      <c r="E169" s="35"/>
      <c r="F169" s="35"/>
    </row>
    <row r="170" spans="1:6">
      <c r="A170" s="30" t="s">
        <v>107</v>
      </c>
      <c r="B170" s="32" t="s">
        <v>18</v>
      </c>
      <c r="C170" s="30" t="s">
        <v>76</v>
      </c>
      <c r="D170" s="35"/>
      <c r="E170" s="35"/>
      <c r="F170" s="35"/>
    </row>
    <row r="171" spans="1:6">
      <c r="A171" s="30" t="s">
        <v>108</v>
      </c>
      <c r="B171" s="32" t="s">
        <v>31</v>
      </c>
      <c r="C171" s="30" t="s">
        <v>76</v>
      </c>
      <c r="D171" s="35"/>
      <c r="E171" s="35"/>
      <c r="F171" s="35"/>
    </row>
    <row r="172" spans="1:6">
      <c r="A172" s="30" t="s">
        <v>109</v>
      </c>
      <c r="B172" s="7" t="s">
        <v>110</v>
      </c>
      <c r="C172" s="30" t="s">
        <v>76</v>
      </c>
      <c r="D172" s="35"/>
      <c r="E172" s="35"/>
      <c r="F172" s="35"/>
    </row>
    <row r="173" spans="1:6">
      <c r="A173" s="30"/>
      <c r="B173" s="31" t="s">
        <v>188</v>
      </c>
      <c r="C173" s="30"/>
      <c r="D173" s="34"/>
      <c r="E173" s="35"/>
      <c r="F173" s="35"/>
    </row>
    <row r="174" spans="1:6">
      <c r="A174" s="30" t="s">
        <v>111</v>
      </c>
      <c r="B174" s="32" t="s">
        <v>15</v>
      </c>
      <c r="C174" s="30" t="s">
        <v>76</v>
      </c>
      <c r="D174" s="35"/>
      <c r="E174" s="35"/>
      <c r="F174" s="35"/>
    </row>
    <row r="175" spans="1:6">
      <c r="A175" s="30" t="s">
        <v>112</v>
      </c>
      <c r="B175" s="32" t="s">
        <v>16</v>
      </c>
      <c r="C175" s="30" t="s">
        <v>76</v>
      </c>
      <c r="D175" s="35"/>
      <c r="E175" s="35"/>
      <c r="F175" s="35"/>
    </row>
    <row r="176" spans="1:6" ht="25.5">
      <c r="A176" s="30" t="s">
        <v>113</v>
      </c>
      <c r="B176" s="32" t="s">
        <v>17</v>
      </c>
      <c r="C176" s="30" t="s">
        <v>76</v>
      </c>
      <c r="D176" s="35"/>
      <c r="E176" s="35"/>
      <c r="F176" s="35"/>
    </row>
    <row r="177" spans="1:6" ht="25.5">
      <c r="A177" s="30" t="s">
        <v>114</v>
      </c>
      <c r="B177" s="7" t="s">
        <v>115</v>
      </c>
      <c r="C177" s="30" t="s">
        <v>76</v>
      </c>
      <c r="D177" s="35"/>
      <c r="E177" s="35"/>
      <c r="F177" s="35"/>
    </row>
    <row r="178" spans="1:6">
      <c r="A178" s="30"/>
      <c r="B178" s="31" t="s">
        <v>188</v>
      </c>
      <c r="C178" s="30"/>
      <c r="D178" s="34"/>
      <c r="E178" s="35"/>
      <c r="F178" s="35"/>
    </row>
    <row r="179" spans="1:6">
      <c r="A179" s="30" t="s">
        <v>116</v>
      </c>
      <c r="B179" s="32" t="s">
        <v>15</v>
      </c>
      <c r="C179" s="30" t="s">
        <v>76</v>
      </c>
      <c r="D179" s="35"/>
      <c r="E179" s="35"/>
      <c r="F179" s="35"/>
    </row>
    <row r="180" spans="1:6">
      <c r="A180" s="30" t="s">
        <v>117</v>
      </c>
      <c r="B180" s="32" t="s">
        <v>16</v>
      </c>
      <c r="C180" s="30" t="s">
        <v>76</v>
      </c>
      <c r="D180" s="35"/>
      <c r="E180" s="35"/>
      <c r="F180" s="35"/>
    </row>
    <row r="181" spans="1:6" ht="25.5">
      <c r="A181" s="30" t="s">
        <v>118</v>
      </c>
      <c r="B181" s="32" t="s">
        <v>17</v>
      </c>
      <c r="C181" s="30" t="s">
        <v>76</v>
      </c>
      <c r="D181" s="35"/>
      <c r="E181" s="35"/>
      <c r="F181" s="35"/>
    </row>
    <row r="182" spans="1:6">
      <c r="A182" s="30" t="s">
        <v>119</v>
      </c>
      <c r="B182" s="7" t="s">
        <v>162</v>
      </c>
      <c r="C182" s="30" t="s">
        <v>76</v>
      </c>
      <c r="D182" s="35"/>
      <c r="E182" s="35"/>
      <c r="F182" s="35"/>
    </row>
    <row r="183" spans="1:6" ht="25.5">
      <c r="A183" s="30" t="s">
        <v>120</v>
      </c>
      <c r="B183" s="7" t="s">
        <v>325</v>
      </c>
      <c r="C183" s="30" t="s">
        <v>121</v>
      </c>
      <c r="D183" s="35"/>
      <c r="E183" s="35"/>
      <c r="F183" s="35"/>
    </row>
    <row r="184" spans="1:6" ht="95.25" customHeight="1">
      <c r="A184" s="30" t="s">
        <v>122</v>
      </c>
      <c r="B184" s="7" t="s">
        <v>10</v>
      </c>
      <c r="C184" s="30" t="s">
        <v>24</v>
      </c>
      <c r="D184" s="109" t="s">
        <v>322</v>
      </c>
      <c r="E184" s="110"/>
      <c r="F184" s="111"/>
    </row>
    <row r="185" spans="1:6">
      <c r="B185" s="6"/>
    </row>
    <row r="186" spans="1:6">
      <c r="A186" s="113" t="s">
        <v>124</v>
      </c>
      <c r="B186" s="113"/>
      <c r="C186" s="113"/>
      <c r="D186" s="113"/>
      <c r="E186" s="113"/>
      <c r="F186" s="113"/>
    </row>
    <row r="187" spans="1:6">
      <c r="A187" s="58" t="s">
        <v>274</v>
      </c>
      <c r="C187" s="27"/>
    </row>
    <row r="188" spans="1:6">
      <c r="A188" s="58" t="s">
        <v>275</v>
      </c>
    </row>
    <row r="189" spans="1:6">
      <c r="A189" s="58" t="s">
        <v>276</v>
      </c>
    </row>
    <row r="191" spans="1:6">
      <c r="A191" s="56" t="s">
        <v>277</v>
      </c>
    </row>
    <row r="192" spans="1:6" ht="93" customHeight="1">
      <c r="A192" s="112" t="s">
        <v>301</v>
      </c>
      <c r="B192" s="112"/>
      <c r="C192" s="112"/>
      <c r="D192" s="112"/>
      <c r="E192" s="112"/>
      <c r="F192" s="112"/>
    </row>
    <row r="193" spans="1:6" ht="12.75" customHeight="1">
      <c r="A193" s="112" t="s">
        <v>278</v>
      </c>
      <c r="B193" s="112"/>
      <c r="C193" s="112"/>
      <c r="D193" s="112"/>
      <c r="E193" s="112"/>
      <c r="F193" s="112"/>
    </row>
    <row r="194" spans="1:6">
      <c r="A194" s="112"/>
      <c r="B194" s="112"/>
      <c r="C194" s="112"/>
      <c r="D194" s="112"/>
      <c r="E194" s="112"/>
      <c r="F194" s="112"/>
    </row>
    <row r="195" spans="1:6">
      <c r="A195" s="27"/>
    </row>
    <row r="196" spans="1:6">
      <c r="A196" s="27"/>
      <c r="B196" s="26"/>
      <c r="C196" s="27"/>
    </row>
    <row r="197" spans="1:6">
      <c r="A197" s="27"/>
    </row>
    <row r="198" spans="1:6">
      <c r="A198" s="27"/>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I47"/>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5.7109375" style="1" customWidth="1"/>
    <col min="2" max="2" width="44.140625" style="10" customWidth="1"/>
    <col min="3" max="3" width="14.28515625" style="22"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2"/>
      <c r="I1" s="21" t="s">
        <v>60</v>
      </c>
    </row>
    <row r="2" spans="1:9" ht="39.75" customHeight="1">
      <c r="F2" s="22"/>
      <c r="H2" s="121" t="s">
        <v>152</v>
      </c>
      <c r="I2" s="121"/>
    </row>
    <row r="3" spans="1:9">
      <c r="F3" s="22"/>
    </row>
    <row r="4" spans="1:9">
      <c r="A4" s="96" t="s">
        <v>32</v>
      </c>
      <c r="B4" s="122"/>
      <c r="C4" s="122"/>
      <c r="D4" s="122"/>
      <c r="E4" s="122"/>
      <c r="F4" s="122"/>
      <c r="G4" s="122"/>
      <c r="H4" s="122"/>
      <c r="I4" s="122"/>
    </row>
    <row r="5" spans="1:9">
      <c r="A5" s="96" t="str">
        <f>Титульный!$C$19</f>
        <v>Тюменская ТЭЦ-2</v>
      </c>
      <c r="B5" s="122"/>
      <c r="C5" s="122"/>
      <c r="D5" s="122"/>
      <c r="E5" s="122"/>
      <c r="F5" s="122"/>
      <c r="G5" s="122"/>
      <c r="H5" s="122"/>
      <c r="I5" s="122"/>
    </row>
    <row r="7" spans="1:9" s="1" customFormat="1" ht="32.25" customHeight="1">
      <c r="A7" s="123" t="s">
        <v>63</v>
      </c>
      <c r="B7" s="123" t="s">
        <v>6</v>
      </c>
      <c r="C7" s="123" t="s">
        <v>129</v>
      </c>
      <c r="D7" s="123" t="s">
        <v>144</v>
      </c>
      <c r="E7" s="123"/>
      <c r="F7" s="123" t="s">
        <v>126</v>
      </c>
      <c r="G7" s="123"/>
      <c r="H7" s="123" t="s">
        <v>127</v>
      </c>
      <c r="I7" s="123"/>
    </row>
    <row r="8" spans="1:9" s="1" customFormat="1">
      <c r="A8" s="123"/>
      <c r="B8" s="123"/>
      <c r="C8" s="123"/>
      <c r="D8" s="36">
        <f>Титульный!$B$5-2</f>
        <v>2024</v>
      </c>
      <c r="E8" s="37" t="s">
        <v>53</v>
      </c>
      <c r="F8" s="36">
        <f>Титульный!$B$5-1</f>
        <v>2025</v>
      </c>
      <c r="G8" s="37" t="s">
        <v>53</v>
      </c>
      <c r="H8" s="36">
        <f>Титульный!$B$5</f>
        <v>2026</v>
      </c>
      <c r="I8" s="37" t="s">
        <v>53</v>
      </c>
    </row>
    <row r="9" spans="1:9" s="1" customFormat="1">
      <c r="A9" s="123"/>
      <c r="B9" s="123"/>
      <c r="C9" s="123"/>
      <c r="D9" s="8" t="s">
        <v>216</v>
      </c>
      <c r="E9" s="8" t="s">
        <v>217</v>
      </c>
      <c r="F9" s="8" t="s">
        <v>216</v>
      </c>
      <c r="G9" s="8" t="s">
        <v>217</v>
      </c>
      <c r="H9" s="8" t="s">
        <v>216</v>
      </c>
      <c r="I9" s="8" t="s">
        <v>217</v>
      </c>
    </row>
    <row r="10" spans="1:9" s="1" customFormat="1">
      <c r="A10" s="60" t="s">
        <v>292</v>
      </c>
      <c r="B10" s="61"/>
      <c r="C10" s="61"/>
      <c r="D10" s="38"/>
      <c r="E10" s="38"/>
      <c r="F10" s="38"/>
      <c r="G10" s="38"/>
      <c r="H10" s="38"/>
      <c r="I10" s="38"/>
    </row>
    <row r="11" spans="1:9" s="1" customFormat="1" ht="25.5" hidden="1" outlineLevel="1">
      <c r="A11" s="57" t="s">
        <v>155</v>
      </c>
      <c r="B11" s="31" t="s">
        <v>279</v>
      </c>
      <c r="C11" s="30"/>
      <c r="D11" s="38"/>
      <c r="E11" s="38"/>
      <c r="F11" s="38"/>
      <c r="G11" s="38"/>
      <c r="H11" s="38"/>
      <c r="I11" s="38"/>
    </row>
    <row r="12" spans="1:9" s="1" customFormat="1" ht="140.25" hidden="1" outlineLevel="1">
      <c r="A12" s="57"/>
      <c r="B12" s="31" t="s">
        <v>280</v>
      </c>
      <c r="C12" s="57" t="s">
        <v>281</v>
      </c>
      <c r="D12" s="38"/>
      <c r="E12" s="38"/>
      <c r="F12" s="38"/>
      <c r="G12" s="38"/>
      <c r="H12" s="38"/>
      <c r="I12" s="38"/>
    </row>
    <row r="13" spans="1:9" s="1" customFormat="1" ht="153" hidden="1" outlineLevel="1">
      <c r="A13" s="57"/>
      <c r="B13" s="31" t="s">
        <v>282</v>
      </c>
      <c r="C13" s="30" t="s">
        <v>283</v>
      </c>
      <c r="D13" s="38"/>
      <c r="E13" s="38"/>
      <c r="F13" s="38"/>
      <c r="G13" s="38"/>
      <c r="H13" s="38"/>
      <c r="I13" s="38"/>
    </row>
    <row r="14" spans="1:9" s="1" customFormat="1" hidden="1" outlineLevel="1">
      <c r="A14" s="57" t="s">
        <v>157</v>
      </c>
      <c r="B14" s="31" t="s">
        <v>284</v>
      </c>
      <c r="C14" s="30"/>
      <c r="D14" s="38"/>
      <c r="E14" s="38"/>
      <c r="F14" s="38"/>
      <c r="G14" s="38"/>
      <c r="H14" s="38"/>
      <c r="I14" s="38"/>
    </row>
    <row r="15" spans="1:9" s="1" customFormat="1" hidden="1" outlineLevel="1">
      <c r="A15" s="57"/>
      <c r="B15" s="31" t="s">
        <v>285</v>
      </c>
      <c r="C15" s="30"/>
      <c r="D15" s="38"/>
      <c r="E15" s="38"/>
      <c r="F15" s="38"/>
      <c r="G15" s="38"/>
      <c r="H15" s="38"/>
      <c r="I15" s="38"/>
    </row>
    <row r="16" spans="1:9" s="1" customFormat="1" ht="25.5" hidden="1" outlineLevel="1">
      <c r="A16" s="57"/>
      <c r="B16" s="31" t="s">
        <v>286</v>
      </c>
      <c r="C16" s="57" t="s">
        <v>281</v>
      </c>
      <c r="D16" s="38"/>
      <c r="E16" s="38"/>
      <c r="F16" s="38"/>
      <c r="G16" s="38"/>
      <c r="H16" s="38"/>
      <c r="I16" s="38"/>
    </row>
    <row r="17" spans="1:9" s="1" customFormat="1" ht="25.5" hidden="1" outlineLevel="1">
      <c r="A17" s="57"/>
      <c r="B17" s="31" t="s">
        <v>287</v>
      </c>
      <c r="C17" s="30" t="s">
        <v>283</v>
      </c>
      <c r="D17" s="38"/>
      <c r="E17" s="38"/>
      <c r="F17" s="38"/>
      <c r="G17" s="38"/>
      <c r="H17" s="38"/>
      <c r="I17" s="38"/>
    </row>
    <row r="18" spans="1:9" s="1" customFormat="1" hidden="1" outlineLevel="1">
      <c r="A18" s="57"/>
      <c r="B18" s="31" t="s">
        <v>288</v>
      </c>
      <c r="C18" s="30" t="s">
        <v>283</v>
      </c>
      <c r="D18" s="38"/>
      <c r="E18" s="38"/>
      <c r="F18" s="38"/>
      <c r="G18" s="38"/>
      <c r="H18" s="38"/>
      <c r="I18" s="38"/>
    </row>
    <row r="19" spans="1:9" s="1" customFormat="1" collapsed="1">
      <c r="A19" s="59" t="s">
        <v>300</v>
      </c>
      <c r="B19" s="31"/>
      <c r="C19" s="30" t="s">
        <v>283</v>
      </c>
      <c r="D19" s="38"/>
      <c r="E19" s="38"/>
      <c r="F19" s="38"/>
      <c r="G19" s="38"/>
      <c r="H19" s="38"/>
      <c r="I19" s="38"/>
    </row>
    <row r="20" spans="1:9" s="1" customFormat="1">
      <c r="A20" s="59" t="s">
        <v>299</v>
      </c>
      <c r="B20" s="31"/>
      <c r="C20" s="30"/>
      <c r="D20" s="38"/>
      <c r="E20" s="38"/>
      <c r="F20" s="38"/>
      <c r="G20" s="38"/>
      <c r="H20" s="38"/>
      <c r="I20" s="38"/>
    </row>
    <row r="21" spans="1:9" s="1" customFormat="1" ht="25.5" hidden="1" outlineLevel="1">
      <c r="A21" s="57" t="s">
        <v>168</v>
      </c>
      <c r="B21" s="31" t="s">
        <v>289</v>
      </c>
      <c r="C21" s="30" t="s">
        <v>283</v>
      </c>
      <c r="D21" s="38"/>
      <c r="E21" s="38"/>
      <c r="F21" s="38"/>
      <c r="G21" s="38"/>
      <c r="H21" s="38"/>
      <c r="I21" s="38"/>
    </row>
    <row r="22" spans="1:9" s="1" customFormat="1" ht="51" hidden="1" outlineLevel="1">
      <c r="A22" s="57" t="s">
        <v>170</v>
      </c>
      <c r="B22" s="31" t="s">
        <v>290</v>
      </c>
      <c r="C22" s="30" t="s">
        <v>283</v>
      </c>
      <c r="D22" s="38"/>
      <c r="E22" s="38"/>
      <c r="F22" s="38"/>
      <c r="G22" s="38"/>
      <c r="H22" s="38"/>
      <c r="I22" s="38"/>
    </row>
    <row r="23" spans="1:9" s="1" customFormat="1" ht="25.5" hidden="1" outlineLevel="1">
      <c r="A23" s="57" t="s">
        <v>173</v>
      </c>
      <c r="B23" s="31" t="s">
        <v>291</v>
      </c>
      <c r="C23" s="30" t="s">
        <v>283</v>
      </c>
      <c r="D23" s="38"/>
      <c r="E23" s="38"/>
      <c r="F23" s="38"/>
      <c r="G23" s="38"/>
      <c r="H23" s="38"/>
      <c r="I23" s="38"/>
    </row>
    <row r="24" spans="1:9" s="1" customFormat="1" hidden="1" outlineLevel="1">
      <c r="A24" s="57"/>
      <c r="B24" s="31" t="s">
        <v>245</v>
      </c>
      <c r="C24" s="30" t="s">
        <v>283</v>
      </c>
      <c r="D24" s="38"/>
      <c r="E24" s="38"/>
      <c r="F24" s="38"/>
      <c r="G24" s="38"/>
      <c r="H24" s="38"/>
      <c r="I24" s="38"/>
    </row>
    <row r="25" spans="1:9" s="1" customFormat="1" hidden="1" outlineLevel="1">
      <c r="A25" s="57"/>
      <c r="B25" s="31" t="s">
        <v>246</v>
      </c>
      <c r="C25" s="30" t="s">
        <v>283</v>
      </c>
      <c r="D25" s="38"/>
      <c r="E25" s="38"/>
      <c r="F25" s="38"/>
      <c r="G25" s="38"/>
      <c r="H25" s="38"/>
      <c r="I25" s="38"/>
    </row>
    <row r="26" spans="1:9" s="1" customFormat="1" hidden="1" outlineLevel="1">
      <c r="A26" s="57"/>
      <c r="B26" s="31" t="s">
        <v>247</v>
      </c>
      <c r="C26" s="30" t="s">
        <v>283</v>
      </c>
      <c r="D26" s="38"/>
      <c r="E26" s="38"/>
      <c r="F26" s="38"/>
      <c r="G26" s="38"/>
      <c r="H26" s="38"/>
      <c r="I26" s="38"/>
    </row>
    <row r="27" spans="1:9" ht="12.75" customHeight="1" collapsed="1">
      <c r="A27" s="63" t="s">
        <v>293</v>
      </c>
      <c r="B27" s="62"/>
      <c r="C27" s="64"/>
      <c r="D27" s="38"/>
      <c r="E27" s="38"/>
      <c r="F27" s="38"/>
      <c r="G27" s="38"/>
      <c r="H27" s="38"/>
      <c r="I27" s="38"/>
    </row>
    <row r="28" spans="1:9" ht="25.5">
      <c r="A28" s="9" t="s">
        <v>130</v>
      </c>
      <c r="B28" s="31" t="s">
        <v>131</v>
      </c>
      <c r="C28" s="57" t="s">
        <v>296</v>
      </c>
      <c r="D28" s="23">
        <f>'[5]Утв. тарифы на ЭЭ и ЭМ'!$D$16</f>
        <v>945.03</v>
      </c>
      <c r="E28" s="23">
        <f>'[5]Утв. тарифы на ЭЭ и ЭМ'!$E$16</f>
        <v>1043.0899999999999</v>
      </c>
      <c r="F28" s="23">
        <f>'[6]Утв. тарифы на ЭЭ и ЭМ'!$D$16</f>
        <v>1043.0899999999999</v>
      </c>
      <c r="G28" s="23">
        <f>'[6]Утв. тарифы на ЭЭ и ЭМ'!$E$16</f>
        <v>1291.95</v>
      </c>
      <c r="H28" s="119">
        <f>'[28]0.1'!$L$20</f>
        <v>1432.0292917316126</v>
      </c>
      <c r="I28" s="120"/>
    </row>
    <row r="29" spans="1:9" ht="25.5">
      <c r="A29" s="9"/>
      <c r="B29" s="39" t="s">
        <v>326</v>
      </c>
      <c r="C29" s="57" t="s">
        <v>296</v>
      </c>
      <c r="D29" s="38"/>
      <c r="E29" s="38"/>
      <c r="F29" s="23">
        <f>'[28]2.2'!$G$170</f>
        <v>1033.2087467499287</v>
      </c>
      <c r="G29" s="23">
        <f>'[28]2.1'!$G$170</f>
        <v>1280.814461319362</v>
      </c>
      <c r="H29" s="119">
        <f>'[28]2'!$G$170</f>
        <v>1420.2438191179458</v>
      </c>
      <c r="I29" s="120"/>
    </row>
    <row r="30" spans="1:9" ht="25.5">
      <c r="A30" s="9" t="s">
        <v>132</v>
      </c>
      <c r="B30" s="31" t="s">
        <v>133</v>
      </c>
      <c r="C30" s="57" t="s">
        <v>297</v>
      </c>
      <c r="D30" s="23">
        <f>'[5]Утв. тарифы на ЭЭ и ЭМ'!$F$16</f>
        <v>218762.58</v>
      </c>
      <c r="E30" s="23">
        <f>'[5]Утв. тарифы на ЭЭ и ЭМ'!$G$16</f>
        <v>233815.67999999999</v>
      </c>
      <c r="F30" s="23">
        <f>'[6]Утв. тарифы на ЭЭ и ЭМ'!$F$16</f>
        <v>233815.67999999999</v>
      </c>
      <c r="G30" s="23">
        <f>'[6]Утв. тарифы на ЭЭ и ЭМ'!$G$16</f>
        <v>246939.8</v>
      </c>
      <c r="H30" s="119">
        <f>'[28]0.1'!$L$21</f>
        <v>259857.01808770013</v>
      </c>
      <c r="I30" s="120"/>
    </row>
    <row r="31" spans="1:9" ht="27.75" customHeight="1">
      <c r="A31" s="9" t="s">
        <v>134</v>
      </c>
      <c r="B31" s="31" t="s">
        <v>33</v>
      </c>
      <c r="C31" s="30" t="s">
        <v>294</v>
      </c>
      <c r="D31" s="38"/>
      <c r="E31" s="38"/>
      <c r="F31" s="38"/>
      <c r="G31" s="38"/>
      <c r="H31" s="38"/>
      <c r="I31" s="38"/>
    </row>
    <row r="32" spans="1:9" ht="26.25" customHeight="1">
      <c r="A32" s="9" t="s">
        <v>135</v>
      </c>
      <c r="B32" s="40" t="s">
        <v>34</v>
      </c>
      <c r="C32" s="30" t="s">
        <v>294</v>
      </c>
      <c r="D32" s="23">
        <f>'ТТЭЦ-1 ДМ_П5'!D32</f>
        <v>748.66</v>
      </c>
      <c r="E32" s="23">
        <f>'ТТЭЦ-1 ДМ_П5'!E32</f>
        <v>860.49</v>
      </c>
      <c r="F32" s="23">
        <f>'ТТЭЦ-1 ДМ_П5'!F32</f>
        <v>860.49</v>
      </c>
      <c r="G32" s="23">
        <f>'ТТЭЦ-1 ДМ_П5'!G32</f>
        <v>934.55</v>
      </c>
      <c r="H32" s="119">
        <f>'ТТЭЦ-1 ДМ_П5'!H32</f>
        <v>1130.4356448526562</v>
      </c>
      <c r="I32" s="127"/>
    </row>
    <row r="33" spans="1:9" ht="12.75" customHeight="1">
      <c r="A33" s="9" t="s">
        <v>136</v>
      </c>
      <c r="B33" s="40" t="s">
        <v>35</v>
      </c>
      <c r="C33" s="30" t="s">
        <v>294</v>
      </c>
      <c r="D33" s="38"/>
      <c r="E33" s="38"/>
      <c r="F33" s="38"/>
      <c r="G33" s="38"/>
      <c r="H33" s="38"/>
      <c r="I33" s="38"/>
    </row>
    <row r="34" spans="1:9" ht="12.75" customHeight="1">
      <c r="A34" s="9"/>
      <c r="B34" s="32" t="s">
        <v>36</v>
      </c>
      <c r="C34" s="30" t="s">
        <v>294</v>
      </c>
      <c r="D34" s="38"/>
      <c r="E34" s="38"/>
      <c r="F34" s="38"/>
      <c r="G34" s="38"/>
      <c r="H34" s="38"/>
      <c r="I34" s="38"/>
    </row>
    <row r="35" spans="1:9" ht="12.75" customHeight="1">
      <c r="A35" s="9"/>
      <c r="B35" s="32" t="s">
        <v>37</v>
      </c>
      <c r="C35" s="30" t="s">
        <v>294</v>
      </c>
      <c r="D35" s="38"/>
      <c r="E35" s="38"/>
      <c r="F35" s="38"/>
      <c r="G35" s="38"/>
      <c r="H35" s="38"/>
      <c r="I35" s="38"/>
    </row>
    <row r="36" spans="1:9" ht="12.75" customHeight="1">
      <c r="A36" s="9"/>
      <c r="B36" s="32" t="s">
        <v>38</v>
      </c>
      <c r="C36" s="30" t="s">
        <v>294</v>
      </c>
      <c r="D36" s="38"/>
      <c r="E36" s="38"/>
      <c r="F36" s="38"/>
      <c r="G36" s="38"/>
      <c r="H36" s="38"/>
      <c r="I36" s="38"/>
    </row>
    <row r="37" spans="1:9" ht="12.75" customHeight="1">
      <c r="A37" s="9"/>
      <c r="B37" s="32" t="s">
        <v>39</v>
      </c>
      <c r="C37" s="30" t="s">
        <v>294</v>
      </c>
      <c r="D37" s="38"/>
      <c r="E37" s="38"/>
      <c r="F37" s="38"/>
      <c r="G37" s="38"/>
      <c r="H37" s="38"/>
      <c r="I37" s="38"/>
    </row>
    <row r="38" spans="1:9" ht="12.75" customHeight="1">
      <c r="A38" s="9" t="s">
        <v>137</v>
      </c>
      <c r="B38" s="40" t="s">
        <v>40</v>
      </c>
      <c r="C38" s="30" t="s">
        <v>294</v>
      </c>
      <c r="D38" s="38"/>
      <c r="E38" s="38"/>
      <c r="F38" s="38"/>
      <c r="G38" s="38"/>
      <c r="H38" s="38"/>
      <c r="I38" s="38"/>
    </row>
    <row r="39" spans="1:9" ht="12.75" customHeight="1">
      <c r="A39" s="9" t="s">
        <v>138</v>
      </c>
      <c r="B39" s="31" t="s">
        <v>41</v>
      </c>
      <c r="C39" s="30" t="s">
        <v>24</v>
      </c>
      <c r="D39" s="38"/>
      <c r="E39" s="38"/>
      <c r="F39" s="38"/>
      <c r="G39" s="38"/>
      <c r="H39" s="38"/>
      <c r="I39" s="38"/>
    </row>
    <row r="40" spans="1:9" ht="25.5" customHeight="1">
      <c r="A40" s="9" t="s">
        <v>139</v>
      </c>
      <c r="B40" s="32" t="s">
        <v>42</v>
      </c>
      <c r="C40" s="9" t="s">
        <v>295</v>
      </c>
      <c r="D40" s="38"/>
      <c r="E40" s="38"/>
      <c r="F40" s="38"/>
      <c r="G40" s="38"/>
      <c r="H40" s="38"/>
      <c r="I40" s="38"/>
    </row>
    <row r="41" spans="1:9" ht="12.75" customHeight="1">
      <c r="A41" s="9" t="s">
        <v>140</v>
      </c>
      <c r="B41" s="40" t="s">
        <v>43</v>
      </c>
      <c r="C41" s="30" t="s">
        <v>294</v>
      </c>
      <c r="D41" s="38"/>
      <c r="E41" s="38"/>
      <c r="F41" s="38"/>
      <c r="G41" s="38"/>
      <c r="H41" s="38"/>
      <c r="I41" s="38"/>
    </row>
    <row r="42" spans="1:9" ht="25.5">
      <c r="A42" s="9" t="s">
        <v>141</v>
      </c>
      <c r="B42" s="31" t="s">
        <v>44</v>
      </c>
      <c r="C42" s="57" t="s">
        <v>298</v>
      </c>
      <c r="D42" s="38"/>
      <c r="E42" s="38"/>
      <c r="F42" s="38"/>
      <c r="G42" s="38"/>
      <c r="H42" s="38"/>
      <c r="I42" s="38"/>
    </row>
    <row r="43" spans="1:9" ht="25.5">
      <c r="A43" s="9"/>
      <c r="B43" s="32" t="s">
        <v>45</v>
      </c>
      <c r="C43" s="57" t="s">
        <v>298</v>
      </c>
      <c r="D43" s="23">
        <f>'[7]Утв. тарифы на ТЭ и ТН'!$M$13</f>
        <v>49.15</v>
      </c>
      <c r="E43" s="23">
        <f>'ТТЭЦ-1 ДМ_П5'!E43</f>
        <v>49.16</v>
      </c>
      <c r="F43" s="23">
        <f>'ТТЭЦ-1 ДМ_П5'!F43</f>
        <v>48.9</v>
      </c>
      <c r="G43" s="23">
        <f>'ТТЭЦ-1 ДМ_П5'!G43</f>
        <v>48.9</v>
      </c>
      <c r="H43" s="119">
        <f>'ТТЭЦ-1 ДМ_П5'!H43</f>
        <v>84.922515459128462</v>
      </c>
      <c r="I43" s="127"/>
    </row>
    <row r="44" spans="1:9" ht="25.5">
      <c r="A44" s="9"/>
      <c r="B44" s="32" t="s">
        <v>46</v>
      </c>
      <c r="C44" s="57" t="s">
        <v>298</v>
      </c>
      <c r="D44" s="38"/>
      <c r="E44" s="38"/>
      <c r="F44" s="38"/>
      <c r="G44" s="38"/>
      <c r="H44" s="38"/>
      <c r="I44" s="38"/>
    </row>
    <row r="45" spans="1:9">
      <c r="A45" s="6"/>
      <c r="B45" s="27"/>
      <c r="C45" s="26"/>
      <c r="D45" s="27"/>
      <c r="E45" s="27"/>
      <c r="F45" s="27"/>
      <c r="G45" s="27"/>
      <c r="H45" s="27"/>
      <c r="I45" s="27"/>
    </row>
    <row r="46" spans="1:9">
      <c r="A46" s="113" t="s">
        <v>142</v>
      </c>
      <c r="B46" s="113"/>
      <c r="C46" s="113"/>
      <c r="D46" s="113"/>
      <c r="E46" s="113"/>
      <c r="F46" s="113"/>
      <c r="G46" s="113"/>
      <c r="H46" s="113"/>
      <c r="I46" s="113"/>
    </row>
    <row r="47" spans="1:9">
      <c r="A47" s="113" t="s">
        <v>143</v>
      </c>
      <c r="B47" s="113"/>
      <c r="C47" s="113"/>
      <c r="D47" s="113"/>
      <c r="E47" s="113"/>
      <c r="F47" s="113"/>
      <c r="G47" s="113"/>
      <c r="H47" s="113"/>
      <c r="I47" s="113"/>
    </row>
  </sheetData>
  <mergeCells count="16">
    <mergeCell ref="H29:I29"/>
    <mergeCell ref="A47:I47"/>
    <mergeCell ref="H2:I2"/>
    <mergeCell ref="A4:I4"/>
    <mergeCell ref="A7:A9"/>
    <mergeCell ref="B7:B9"/>
    <mergeCell ref="C7:C9"/>
    <mergeCell ref="D7:E7"/>
    <mergeCell ref="F7:G7"/>
    <mergeCell ref="H7:I7"/>
    <mergeCell ref="A5:I5"/>
    <mergeCell ref="H32:I32"/>
    <mergeCell ref="H43:I43"/>
    <mergeCell ref="A46:I46"/>
    <mergeCell ref="H30:I30"/>
    <mergeCell ref="H28:I28"/>
  </mergeCells>
  <pageMargins left="0.70866141732283472" right="0.70866141732283472" top="0.74803149606299213" bottom="0.74803149606299213" header="0.31496062992125984" footer="0.31496062992125984"/>
  <pageSetup paperSize="9" scale="4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L198"/>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26" customWidth="1"/>
    <col min="2" max="2" width="56.42578125" style="27" customWidth="1"/>
    <col min="3" max="3" width="12.7109375" style="26" customWidth="1"/>
    <col min="4" max="6" width="23.5703125" style="27" customWidth="1"/>
    <col min="7" max="7" width="11.7109375" style="27" bestFit="1" customWidth="1"/>
    <col min="8" max="12" width="13.140625" style="27" customWidth="1"/>
    <col min="13" max="251" width="9.140625" style="27"/>
    <col min="252" max="252" width="6.7109375" style="27" customWidth="1"/>
    <col min="253" max="257" width="9.140625" style="27"/>
    <col min="258" max="258" width="12.42578125" style="27" bestFit="1" customWidth="1"/>
    <col min="259" max="261" width="20.7109375" style="27" customWidth="1"/>
    <col min="262" max="262" width="9.85546875" style="27" customWidth="1"/>
    <col min="263" max="507" width="9.140625" style="27"/>
    <col min="508" max="508" width="6.7109375" style="27" customWidth="1"/>
    <col min="509" max="513" width="9.140625" style="27"/>
    <col min="514" max="514" width="12.42578125" style="27" bestFit="1" customWidth="1"/>
    <col min="515" max="517" width="20.7109375" style="27" customWidth="1"/>
    <col min="518" max="518" width="9.85546875" style="27" customWidth="1"/>
    <col min="519" max="763" width="9.140625" style="27"/>
    <col min="764" max="764" width="6.7109375" style="27" customWidth="1"/>
    <col min="765" max="769" width="9.140625" style="27"/>
    <col min="770" max="770" width="12.42578125" style="27" bestFit="1" customWidth="1"/>
    <col min="771" max="773" width="20.7109375" style="27" customWidth="1"/>
    <col min="774" max="774" width="9.85546875" style="27" customWidth="1"/>
    <col min="775" max="1019" width="9.140625" style="27"/>
    <col min="1020" max="1020" width="6.7109375" style="27" customWidth="1"/>
    <col min="1021" max="1025" width="9.140625" style="27"/>
    <col min="1026" max="1026" width="12.42578125" style="27" bestFit="1" customWidth="1"/>
    <col min="1027" max="1029" width="20.7109375" style="27" customWidth="1"/>
    <col min="1030" max="1030" width="9.85546875" style="27" customWidth="1"/>
    <col min="1031" max="1275" width="9.140625" style="27"/>
    <col min="1276" max="1276" width="6.7109375" style="27" customWidth="1"/>
    <col min="1277" max="1281" width="9.140625" style="27"/>
    <col min="1282" max="1282" width="12.42578125" style="27" bestFit="1" customWidth="1"/>
    <col min="1283" max="1285" width="20.7109375" style="27" customWidth="1"/>
    <col min="1286" max="1286" width="9.85546875" style="27" customWidth="1"/>
    <col min="1287" max="1531" width="9.140625" style="27"/>
    <col min="1532" max="1532" width="6.7109375" style="27" customWidth="1"/>
    <col min="1533" max="1537" width="9.140625" style="27"/>
    <col min="1538" max="1538" width="12.42578125" style="27" bestFit="1" customWidth="1"/>
    <col min="1539" max="1541" width="20.7109375" style="27" customWidth="1"/>
    <col min="1542" max="1542" width="9.85546875" style="27" customWidth="1"/>
    <col min="1543" max="1787" width="9.140625" style="27"/>
    <col min="1788" max="1788" width="6.7109375" style="27" customWidth="1"/>
    <col min="1789" max="1793" width="9.140625" style="27"/>
    <col min="1794" max="1794" width="12.42578125" style="27" bestFit="1" customWidth="1"/>
    <col min="1795" max="1797" width="20.7109375" style="27" customWidth="1"/>
    <col min="1798" max="1798" width="9.85546875" style="27" customWidth="1"/>
    <col min="1799" max="2043" width="9.140625" style="27"/>
    <col min="2044" max="2044" width="6.7109375" style="27" customWidth="1"/>
    <col min="2045" max="2049" width="9.140625" style="27"/>
    <col min="2050" max="2050" width="12.42578125" style="27" bestFit="1" customWidth="1"/>
    <col min="2051" max="2053" width="20.7109375" style="27" customWidth="1"/>
    <col min="2054" max="2054" width="9.85546875" style="27" customWidth="1"/>
    <col min="2055" max="2299" width="9.140625" style="27"/>
    <col min="2300" max="2300" width="6.7109375" style="27" customWidth="1"/>
    <col min="2301" max="2305" width="9.140625" style="27"/>
    <col min="2306" max="2306" width="12.42578125" style="27" bestFit="1" customWidth="1"/>
    <col min="2307" max="2309" width="20.7109375" style="27" customWidth="1"/>
    <col min="2310" max="2310" width="9.85546875" style="27" customWidth="1"/>
    <col min="2311" max="2555" width="9.140625" style="27"/>
    <col min="2556" max="2556" width="6.7109375" style="27" customWidth="1"/>
    <col min="2557" max="2561" width="9.140625" style="27"/>
    <col min="2562" max="2562" width="12.42578125" style="27" bestFit="1" customWidth="1"/>
    <col min="2563" max="2565" width="20.7109375" style="27" customWidth="1"/>
    <col min="2566" max="2566" width="9.85546875" style="27" customWidth="1"/>
    <col min="2567" max="2811" width="9.140625" style="27"/>
    <col min="2812" max="2812" width="6.7109375" style="27" customWidth="1"/>
    <col min="2813" max="2817" width="9.140625" style="27"/>
    <col min="2818" max="2818" width="12.42578125" style="27" bestFit="1" customWidth="1"/>
    <col min="2819" max="2821" width="20.7109375" style="27" customWidth="1"/>
    <col min="2822" max="2822" width="9.85546875" style="27" customWidth="1"/>
    <col min="2823" max="3067" width="9.140625" style="27"/>
    <col min="3068" max="3068" width="6.7109375" style="27" customWidth="1"/>
    <col min="3069" max="3073" width="9.140625" style="27"/>
    <col min="3074" max="3074" width="12.42578125" style="27" bestFit="1" customWidth="1"/>
    <col min="3075" max="3077" width="20.7109375" style="27" customWidth="1"/>
    <col min="3078" max="3078" width="9.85546875" style="27" customWidth="1"/>
    <col min="3079" max="3323" width="9.140625" style="27"/>
    <col min="3324" max="3324" width="6.7109375" style="27" customWidth="1"/>
    <col min="3325" max="3329" width="9.140625" style="27"/>
    <col min="3330" max="3330" width="12.42578125" style="27" bestFit="1" customWidth="1"/>
    <col min="3331" max="3333" width="20.7109375" style="27" customWidth="1"/>
    <col min="3334" max="3334" width="9.85546875" style="27" customWidth="1"/>
    <col min="3335" max="3579" width="9.140625" style="27"/>
    <col min="3580" max="3580" width="6.7109375" style="27" customWidth="1"/>
    <col min="3581" max="3585" width="9.140625" style="27"/>
    <col min="3586" max="3586" width="12.42578125" style="27" bestFit="1" customWidth="1"/>
    <col min="3587" max="3589" width="20.7109375" style="27" customWidth="1"/>
    <col min="3590" max="3590" width="9.85546875" style="27" customWidth="1"/>
    <col min="3591" max="3835" width="9.140625" style="27"/>
    <col min="3836" max="3836" width="6.7109375" style="27" customWidth="1"/>
    <col min="3837" max="3841" width="9.140625" style="27"/>
    <col min="3842" max="3842" width="12.42578125" style="27" bestFit="1" customWidth="1"/>
    <col min="3843" max="3845" width="20.7109375" style="27" customWidth="1"/>
    <col min="3846" max="3846" width="9.85546875" style="27" customWidth="1"/>
    <col min="3847" max="4091" width="9.140625" style="27"/>
    <col min="4092" max="4092" width="6.7109375" style="27" customWidth="1"/>
    <col min="4093" max="4097" width="9.140625" style="27"/>
    <col min="4098" max="4098" width="12.42578125" style="27" bestFit="1" customWidth="1"/>
    <col min="4099" max="4101" width="20.7109375" style="27" customWidth="1"/>
    <col min="4102" max="4102" width="9.85546875" style="27" customWidth="1"/>
    <col min="4103" max="4347" width="9.140625" style="27"/>
    <col min="4348" max="4348" width="6.7109375" style="27" customWidth="1"/>
    <col min="4349" max="4353" width="9.140625" style="27"/>
    <col min="4354" max="4354" width="12.42578125" style="27" bestFit="1" customWidth="1"/>
    <col min="4355" max="4357" width="20.7109375" style="27" customWidth="1"/>
    <col min="4358" max="4358" width="9.85546875" style="27" customWidth="1"/>
    <col min="4359" max="4603" width="9.140625" style="27"/>
    <col min="4604" max="4604" width="6.7109375" style="27" customWidth="1"/>
    <col min="4605" max="4609" width="9.140625" style="27"/>
    <col min="4610" max="4610" width="12.42578125" style="27" bestFit="1" customWidth="1"/>
    <col min="4611" max="4613" width="20.7109375" style="27" customWidth="1"/>
    <col min="4614" max="4614" width="9.85546875" style="27" customWidth="1"/>
    <col min="4615" max="4859" width="9.140625" style="27"/>
    <col min="4860" max="4860" width="6.7109375" style="27" customWidth="1"/>
    <col min="4861" max="4865" width="9.140625" style="27"/>
    <col min="4866" max="4866" width="12.42578125" style="27" bestFit="1" customWidth="1"/>
    <col min="4867" max="4869" width="20.7109375" style="27" customWidth="1"/>
    <col min="4870" max="4870" width="9.85546875" style="27" customWidth="1"/>
    <col min="4871" max="5115" width="9.140625" style="27"/>
    <col min="5116" max="5116" width="6.7109375" style="27" customWidth="1"/>
    <col min="5117" max="5121" width="9.140625" style="27"/>
    <col min="5122" max="5122" width="12.42578125" style="27" bestFit="1" customWidth="1"/>
    <col min="5123" max="5125" width="20.7109375" style="27" customWidth="1"/>
    <col min="5126" max="5126" width="9.85546875" style="27" customWidth="1"/>
    <col min="5127" max="5371" width="9.140625" style="27"/>
    <col min="5372" max="5372" width="6.7109375" style="27" customWidth="1"/>
    <col min="5373" max="5377" width="9.140625" style="27"/>
    <col min="5378" max="5378" width="12.42578125" style="27" bestFit="1" customWidth="1"/>
    <col min="5379" max="5381" width="20.7109375" style="27" customWidth="1"/>
    <col min="5382" max="5382" width="9.85546875" style="27" customWidth="1"/>
    <col min="5383" max="5627" width="9.140625" style="27"/>
    <col min="5628" max="5628" width="6.7109375" style="27" customWidth="1"/>
    <col min="5629" max="5633" width="9.140625" style="27"/>
    <col min="5634" max="5634" width="12.42578125" style="27" bestFit="1" customWidth="1"/>
    <col min="5635" max="5637" width="20.7109375" style="27" customWidth="1"/>
    <col min="5638" max="5638" width="9.85546875" style="27" customWidth="1"/>
    <col min="5639" max="5883" width="9.140625" style="27"/>
    <col min="5884" max="5884" width="6.7109375" style="27" customWidth="1"/>
    <col min="5885" max="5889" width="9.140625" style="27"/>
    <col min="5890" max="5890" width="12.42578125" style="27" bestFit="1" customWidth="1"/>
    <col min="5891" max="5893" width="20.7109375" style="27" customWidth="1"/>
    <col min="5894" max="5894" width="9.85546875" style="27" customWidth="1"/>
    <col min="5895" max="6139" width="9.140625" style="27"/>
    <col min="6140" max="6140" width="6.7109375" style="27" customWidth="1"/>
    <col min="6141" max="6145" width="9.140625" style="27"/>
    <col min="6146" max="6146" width="12.42578125" style="27" bestFit="1" customWidth="1"/>
    <col min="6147" max="6149" width="20.7109375" style="27" customWidth="1"/>
    <col min="6150" max="6150" width="9.85546875" style="27" customWidth="1"/>
    <col min="6151" max="6395" width="9.140625" style="27"/>
    <col min="6396" max="6396" width="6.7109375" style="27" customWidth="1"/>
    <col min="6397" max="6401" width="9.140625" style="27"/>
    <col min="6402" max="6402" width="12.42578125" style="27" bestFit="1" customWidth="1"/>
    <col min="6403" max="6405" width="20.7109375" style="27" customWidth="1"/>
    <col min="6406" max="6406" width="9.85546875" style="27" customWidth="1"/>
    <col min="6407" max="6651" width="9.140625" style="27"/>
    <col min="6652" max="6652" width="6.7109375" style="27" customWidth="1"/>
    <col min="6653" max="6657" width="9.140625" style="27"/>
    <col min="6658" max="6658" width="12.42578125" style="27" bestFit="1" customWidth="1"/>
    <col min="6659" max="6661" width="20.7109375" style="27" customWidth="1"/>
    <col min="6662" max="6662" width="9.85546875" style="27" customWidth="1"/>
    <col min="6663" max="6907" width="9.140625" style="27"/>
    <col min="6908" max="6908" width="6.7109375" style="27" customWidth="1"/>
    <col min="6909" max="6913" width="9.140625" style="27"/>
    <col min="6914" max="6914" width="12.42578125" style="27" bestFit="1" customWidth="1"/>
    <col min="6915" max="6917" width="20.7109375" style="27" customWidth="1"/>
    <col min="6918" max="6918" width="9.85546875" style="27" customWidth="1"/>
    <col min="6919" max="7163" width="9.140625" style="27"/>
    <col min="7164" max="7164" width="6.7109375" style="27" customWidth="1"/>
    <col min="7165" max="7169" width="9.140625" style="27"/>
    <col min="7170" max="7170" width="12.42578125" style="27" bestFit="1" customWidth="1"/>
    <col min="7171" max="7173" width="20.7109375" style="27" customWidth="1"/>
    <col min="7174" max="7174" width="9.85546875" style="27" customWidth="1"/>
    <col min="7175" max="7419" width="9.140625" style="27"/>
    <col min="7420" max="7420" width="6.7109375" style="27" customWidth="1"/>
    <col min="7421" max="7425" width="9.140625" style="27"/>
    <col min="7426" max="7426" width="12.42578125" style="27" bestFit="1" customWidth="1"/>
    <col min="7427" max="7429" width="20.7109375" style="27" customWidth="1"/>
    <col min="7430" max="7430" width="9.85546875" style="27" customWidth="1"/>
    <col min="7431" max="7675" width="9.140625" style="27"/>
    <col min="7676" max="7676" width="6.7109375" style="27" customWidth="1"/>
    <col min="7677" max="7681" width="9.140625" style="27"/>
    <col min="7682" max="7682" width="12.42578125" style="27" bestFit="1" customWidth="1"/>
    <col min="7683" max="7685" width="20.7109375" style="27" customWidth="1"/>
    <col min="7686" max="7686" width="9.85546875" style="27" customWidth="1"/>
    <col min="7687" max="7931" width="9.140625" style="27"/>
    <col min="7932" max="7932" width="6.7109375" style="27" customWidth="1"/>
    <col min="7933" max="7937" width="9.140625" style="27"/>
    <col min="7938" max="7938" width="12.42578125" style="27" bestFit="1" customWidth="1"/>
    <col min="7939" max="7941" width="20.7109375" style="27" customWidth="1"/>
    <col min="7942" max="7942" width="9.85546875" style="27" customWidth="1"/>
    <col min="7943" max="8187" width="9.140625" style="27"/>
    <col min="8188" max="8188" width="6.7109375" style="27" customWidth="1"/>
    <col min="8189" max="8193" width="9.140625" style="27"/>
    <col min="8194" max="8194" width="12.42578125" style="27" bestFit="1" customWidth="1"/>
    <col min="8195" max="8197" width="20.7109375" style="27" customWidth="1"/>
    <col min="8198" max="8198" width="9.85546875" style="27" customWidth="1"/>
    <col min="8199" max="8443" width="9.140625" style="27"/>
    <col min="8444" max="8444" width="6.7109375" style="27" customWidth="1"/>
    <col min="8445" max="8449" width="9.140625" style="27"/>
    <col min="8450" max="8450" width="12.42578125" style="27" bestFit="1" customWidth="1"/>
    <col min="8451" max="8453" width="20.7109375" style="27" customWidth="1"/>
    <col min="8454" max="8454" width="9.85546875" style="27" customWidth="1"/>
    <col min="8455" max="8699" width="9.140625" style="27"/>
    <col min="8700" max="8700" width="6.7109375" style="27" customWidth="1"/>
    <col min="8701" max="8705" width="9.140625" style="27"/>
    <col min="8706" max="8706" width="12.42578125" style="27" bestFit="1" customWidth="1"/>
    <col min="8707" max="8709" width="20.7109375" style="27" customWidth="1"/>
    <col min="8710" max="8710" width="9.85546875" style="27" customWidth="1"/>
    <col min="8711" max="8955" width="9.140625" style="27"/>
    <col min="8956" max="8956" width="6.7109375" style="27" customWidth="1"/>
    <col min="8957" max="8961" width="9.140625" style="27"/>
    <col min="8962" max="8962" width="12.42578125" style="27" bestFit="1" customWidth="1"/>
    <col min="8963" max="8965" width="20.7109375" style="27" customWidth="1"/>
    <col min="8966" max="8966" width="9.85546875" style="27" customWidth="1"/>
    <col min="8967" max="9211" width="9.140625" style="27"/>
    <col min="9212" max="9212" width="6.7109375" style="27" customWidth="1"/>
    <col min="9213" max="9217" width="9.140625" style="27"/>
    <col min="9218" max="9218" width="12.42578125" style="27" bestFit="1" customWidth="1"/>
    <col min="9219" max="9221" width="20.7109375" style="27" customWidth="1"/>
    <col min="9222" max="9222" width="9.85546875" style="27" customWidth="1"/>
    <col min="9223" max="9467" width="9.140625" style="27"/>
    <col min="9468" max="9468" width="6.7109375" style="27" customWidth="1"/>
    <col min="9469" max="9473" width="9.140625" style="27"/>
    <col min="9474" max="9474" width="12.42578125" style="27" bestFit="1" customWidth="1"/>
    <col min="9475" max="9477" width="20.7109375" style="27" customWidth="1"/>
    <col min="9478" max="9478" width="9.85546875" style="27" customWidth="1"/>
    <col min="9479" max="9723" width="9.140625" style="27"/>
    <col min="9724" max="9724" width="6.7109375" style="27" customWidth="1"/>
    <col min="9725" max="9729" width="9.140625" style="27"/>
    <col min="9730" max="9730" width="12.42578125" style="27" bestFit="1" customWidth="1"/>
    <col min="9731" max="9733" width="20.7109375" style="27" customWidth="1"/>
    <col min="9734" max="9734" width="9.85546875" style="27" customWidth="1"/>
    <col min="9735" max="9979" width="9.140625" style="27"/>
    <col min="9980" max="9980" width="6.7109375" style="27" customWidth="1"/>
    <col min="9981" max="9985" width="9.140625" style="27"/>
    <col min="9986" max="9986" width="12.42578125" style="27" bestFit="1" customWidth="1"/>
    <col min="9987" max="9989" width="20.7109375" style="27" customWidth="1"/>
    <col min="9990" max="9990" width="9.85546875" style="27" customWidth="1"/>
    <col min="9991" max="10235" width="9.140625" style="27"/>
    <col min="10236" max="10236" width="6.7109375" style="27" customWidth="1"/>
    <col min="10237" max="10241" width="9.140625" style="27"/>
    <col min="10242" max="10242" width="12.42578125" style="27" bestFit="1" customWidth="1"/>
    <col min="10243" max="10245" width="20.7109375" style="27" customWidth="1"/>
    <col min="10246" max="10246" width="9.85546875" style="27" customWidth="1"/>
    <col min="10247" max="10491" width="9.140625" style="27"/>
    <col min="10492" max="10492" width="6.7109375" style="27" customWidth="1"/>
    <col min="10493" max="10497" width="9.140625" style="27"/>
    <col min="10498" max="10498" width="12.42578125" style="27" bestFit="1" customWidth="1"/>
    <col min="10499" max="10501" width="20.7109375" style="27" customWidth="1"/>
    <col min="10502" max="10502" width="9.85546875" style="27" customWidth="1"/>
    <col min="10503" max="10747" width="9.140625" style="27"/>
    <col min="10748" max="10748" width="6.7109375" style="27" customWidth="1"/>
    <col min="10749" max="10753" width="9.140625" style="27"/>
    <col min="10754" max="10754" width="12.42578125" style="27" bestFit="1" customWidth="1"/>
    <col min="10755" max="10757" width="20.7109375" style="27" customWidth="1"/>
    <col min="10758" max="10758" width="9.85546875" style="27" customWidth="1"/>
    <col min="10759" max="11003" width="9.140625" style="27"/>
    <col min="11004" max="11004" width="6.7109375" style="27" customWidth="1"/>
    <col min="11005" max="11009" width="9.140625" style="27"/>
    <col min="11010" max="11010" width="12.42578125" style="27" bestFit="1" customWidth="1"/>
    <col min="11011" max="11013" width="20.7109375" style="27" customWidth="1"/>
    <col min="11014" max="11014" width="9.85546875" style="27" customWidth="1"/>
    <col min="11015" max="11259" width="9.140625" style="27"/>
    <col min="11260" max="11260" width="6.7109375" style="27" customWidth="1"/>
    <col min="11261" max="11265" width="9.140625" style="27"/>
    <col min="11266" max="11266" width="12.42578125" style="27" bestFit="1" customWidth="1"/>
    <col min="11267" max="11269" width="20.7109375" style="27" customWidth="1"/>
    <col min="11270" max="11270" width="9.85546875" style="27" customWidth="1"/>
    <col min="11271" max="11515" width="9.140625" style="27"/>
    <col min="11516" max="11516" width="6.7109375" style="27" customWidth="1"/>
    <col min="11517" max="11521" width="9.140625" style="27"/>
    <col min="11522" max="11522" width="12.42578125" style="27" bestFit="1" customWidth="1"/>
    <col min="11523" max="11525" width="20.7109375" style="27" customWidth="1"/>
    <col min="11526" max="11526" width="9.85546875" style="27" customWidth="1"/>
    <col min="11527" max="11771" width="9.140625" style="27"/>
    <col min="11772" max="11772" width="6.7109375" style="27" customWidth="1"/>
    <col min="11773" max="11777" width="9.140625" style="27"/>
    <col min="11778" max="11778" width="12.42578125" style="27" bestFit="1" customWidth="1"/>
    <col min="11779" max="11781" width="20.7109375" style="27" customWidth="1"/>
    <col min="11782" max="11782" width="9.85546875" style="27" customWidth="1"/>
    <col min="11783" max="12027" width="9.140625" style="27"/>
    <col min="12028" max="12028" width="6.7109375" style="27" customWidth="1"/>
    <col min="12029" max="12033" width="9.140625" style="27"/>
    <col min="12034" max="12034" width="12.42578125" style="27" bestFit="1" customWidth="1"/>
    <col min="12035" max="12037" width="20.7109375" style="27" customWidth="1"/>
    <col min="12038" max="12038" width="9.85546875" style="27" customWidth="1"/>
    <col min="12039" max="12283" width="9.140625" style="27"/>
    <col min="12284" max="12284" width="6.7109375" style="27" customWidth="1"/>
    <col min="12285" max="12289" width="9.140625" style="27"/>
    <col min="12290" max="12290" width="12.42578125" style="27" bestFit="1" customWidth="1"/>
    <col min="12291" max="12293" width="20.7109375" style="27" customWidth="1"/>
    <col min="12294" max="12294" width="9.85546875" style="27" customWidth="1"/>
    <col min="12295" max="12539" width="9.140625" style="27"/>
    <col min="12540" max="12540" width="6.7109375" style="27" customWidth="1"/>
    <col min="12541" max="12545" width="9.140625" style="27"/>
    <col min="12546" max="12546" width="12.42578125" style="27" bestFit="1" customWidth="1"/>
    <col min="12547" max="12549" width="20.7109375" style="27" customWidth="1"/>
    <col min="12550" max="12550" width="9.85546875" style="27" customWidth="1"/>
    <col min="12551" max="12795" width="9.140625" style="27"/>
    <col min="12796" max="12796" width="6.7109375" style="27" customWidth="1"/>
    <col min="12797" max="12801" width="9.140625" style="27"/>
    <col min="12802" max="12802" width="12.42578125" style="27" bestFit="1" customWidth="1"/>
    <col min="12803" max="12805" width="20.7109375" style="27" customWidth="1"/>
    <col min="12806" max="12806" width="9.85546875" style="27" customWidth="1"/>
    <col min="12807" max="13051" width="9.140625" style="27"/>
    <col min="13052" max="13052" width="6.7109375" style="27" customWidth="1"/>
    <col min="13053" max="13057" width="9.140625" style="27"/>
    <col min="13058" max="13058" width="12.42578125" style="27" bestFit="1" customWidth="1"/>
    <col min="13059" max="13061" width="20.7109375" style="27" customWidth="1"/>
    <col min="13062" max="13062" width="9.85546875" style="27" customWidth="1"/>
    <col min="13063" max="13307" width="9.140625" style="27"/>
    <col min="13308" max="13308" width="6.7109375" style="27" customWidth="1"/>
    <col min="13309" max="13313" width="9.140625" style="27"/>
    <col min="13314" max="13314" width="12.42578125" style="27" bestFit="1" customWidth="1"/>
    <col min="13315" max="13317" width="20.7109375" style="27" customWidth="1"/>
    <col min="13318" max="13318" width="9.85546875" style="27" customWidth="1"/>
    <col min="13319" max="13563" width="9.140625" style="27"/>
    <col min="13564" max="13564" width="6.7109375" style="27" customWidth="1"/>
    <col min="13565" max="13569" width="9.140625" style="27"/>
    <col min="13570" max="13570" width="12.42578125" style="27" bestFit="1" customWidth="1"/>
    <col min="13571" max="13573" width="20.7109375" style="27" customWidth="1"/>
    <col min="13574" max="13574" width="9.85546875" style="27" customWidth="1"/>
    <col min="13575" max="13819" width="9.140625" style="27"/>
    <col min="13820" max="13820" width="6.7109375" style="27" customWidth="1"/>
    <col min="13821" max="13825" width="9.140625" style="27"/>
    <col min="13826" max="13826" width="12.42578125" style="27" bestFit="1" customWidth="1"/>
    <col min="13827" max="13829" width="20.7109375" style="27" customWidth="1"/>
    <col min="13830" max="13830" width="9.85546875" style="27" customWidth="1"/>
    <col min="13831" max="14075" width="9.140625" style="27"/>
    <col min="14076" max="14076" width="6.7109375" style="27" customWidth="1"/>
    <col min="14077" max="14081" width="9.140625" style="27"/>
    <col min="14082" max="14082" width="12.42578125" style="27" bestFit="1" customWidth="1"/>
    <col min="14083" max="14085" width="20.7109375" style="27" customWidth="1"/>
    <col min="14086" max="14086" width="9.85546875" style="27" customWidth="1"/>
    <col min="14087" max="14331" width="9.140625" style="27"/>
    <col min="14332" max="14332" width="6.7109375" style="27" customWidth="1"/>
    <col min="14333" max="14337" width="9.140625" style="27"/>
    <col min="14338" max="14338" width="12.42578125" style="27" bestFit="1" customWidth="1"/>
    <col min="14339" max="14341" width="20.7109375" style="27" customWidth="1"/>
    <col min="14342" max="14342" width="9.85546875" style="27" customWidth="1"/>
    <col min="14343" max="14587" width="9.140625" style="27"/>
    <col min="14588" max="14588" width="6.7109375" style="27" customWidth="1"/>
    <col min="14589" max="14593" width="9.140625" style="27"/>
    <col min="14594" max="14594" width="12.42578125" style="27" bestFit="1" customWidth="1"/>
    <col min="14595" max="14597" width="20.7109375" style="27" customWidth="1"/>
    <col min="14598" max="14598" width="9.85546875" style="27" customWidth="1"/>
    <col min="14599" max="14843" width="9.140625" style="27"/>
    <col min="14844" max="14844" width="6.7109375" style="27" customWidth="1"/>
    <col min="14845" max="14849" width="9.140625" style="27"/>
    <col min="14850" max="14850" width="12.42578125" style="27" bestFit="1" customWidth="1"/>
    <col min="14851" max="14853" width="20.7109375" style="27" customWidth="1"/>
    <col min="14854" max="14854" width="9.85546875" style="27" customWidth="1"/>
    <col min="14855" max="15099" width="9.140625" style="27"/>
    <col min="15100" max="15100" width="6.7109375" style="27" customWidth="1"/>
    <col min="15101" max="15105" width="9.140625" style="27"/>
    <col min="15106" max="15106" width="12.42578125" style="27" bestFit="1" customWidth="1"/>
    <col min="15107" max="15109" width="20.7109375" style="27" customWidth="1"/>
    <col min="15110" max="15110" width="9.85546875" style="27" customWidth="1"/>
    <col min="15111" max="15355" width="9.140625" style="27"/>
    <col min="15356" max="15356" width="6.7109375" style="27" customWidth="1"/>
    <col min="15357" max="15361" width="9.140625" style="27"/>
    <col min="15362" max="15362" width="12.42578125" style="27" bestFit="1" customWidth="1"/>
    <col min="15363" max="15365" width="20.7109375" style="27" customWidth="1"/>
    <col min="15366" max="15366" width="9.85546875" style="27" customWidth="1"/>
    <col min="15367" max="15611" width="9.140625" style="27"/>
    <col min="15612" max="15612" width="6.7109375" style="27" customWidth="1"/>
    <col min="15613" max="15617" width="9.140625" style="27"/>
    <col min="15618" max="15618" width="12.42578125" style="27" bestFit="1" customWidth="1"/>
    <col min="15619" max="15621" width="20.7109375" style="27" customWidth="1"/>
    <col min="15622" max="15622" width="9.85546875" style="27" customWidth="1"/>
    <col min="15623" max="15867" width="9.140625" style="27"/>
    <col min="15868" max="15868" width="6.7109375" style="27" customWidth="1"/>
    <col min="15869" max="15873" width="9.140625" style="27"/>
    <col min="15874" max="15874" width="12.42578125" style="27" bestFit="1" customWidth="1"/>
    <col min="15875" max="15877" width="20.7109375" style="27" customWidth="1"/>
    <col min="15878" max="15878" width="9.85546875" style="27" customWidth="1"/>
    <col min="15879" max="16123" width="9.140625" style="27"/>
    <col min="16124" max="16124" width="6.7109375" style="27" customWidth="1"/>
    <col min="16125" max="16129" width="9.140625" style="27"/>
    <col min="16130" max="16130" width="12.42578125" style="27" bestFit="1" customWidth="1"/>
    <col min="16131" max="16133" width="20.7109375" style="27" customWidth="1"/>
    <col min="16134" max="16134" width="9.85546875" style="27" customWidth="1"/>
    <col min="16135" max="16384" width="9.140625" style="27"/>
  </cols>
  <sheetData>
    <row r="1" spans="1:6">
      <c r="F1" s="28" t="s">
        <v>60</v>
      </c>
    </row>
    <row r="2" spans="1:6" ht="39.75" customHeight="1">
      <c r="E2" s="108" t="s">
        <v>152</v>
      </c>
      <c r="F2" s="108"/>
    </row>
    <row r="3" spans="1:6">
      <c r="B3" s="53"/>
    </row>
    <row r="4" spans="1:6">
      <c r="A4" s="114" t="s">
        <v>273</v>
      </c>
      <c r="B4" s="114"/>
      <c r="C4" s="114"/>
      <c r="D4" s="114"/>
      <c r="E4" s="114"/>
      <c r="F4" s="114"/>
    </row>
    <row r="5" spans="1:6">
      <c r="A5" s="114" t="str">
        <f>Титульный!$C$20</f>
        <v>Няганская ГРЭС (БЛ 1) НВ</v>
      </c>
      <c r="B5" s="114"/>
      <c r="C5" s="114"/>
      <c r="D5" s="114"/>
      <c r="E5" s="114"/>
      <c r="F5" s="114"/>
    </row>
    <row r="6" spans="1:6">
      <c r="A6" s="29"/>
      <c r="B6" s="29"/>
      <c r="C6" s="29"/>
      <c r="D6" s="29"/>
      <c r="E6" s="29"/>
      <c r="F6" s="29"/>
    </row>
    <row r="7" spans="1:6" s="6" customFormat="1" ht="38.25">
      <c r="A7" s="115" t="s">
        <v>0</v>
      </c>
      <c r="B7" s="115" t="s">
        <v>6</v>
      </c>
      <c r="C7" s="115" t="s">
        <v>7</v>
      </c>
      <c r="D7" s="24" t="s">
        <v>125</v>
      </c>
      <c r="E7" s="24" t="s">
        <v>126</v>
      </c>
      <c r="F7" s="24" t="s">
        <v>127</v>
      </c>
    </row>
    <row r="8" spans="1:6" s="6" customFormat="1">
      <c r="A8" s="115"/>
      <c r="B8" s="115"/>
      <c r="C8" s="115"/>
      <c r="D8" s="24">
        <f>Титульный!$B$5-2</f>
        <v>2024</v>
      </c>
      <c r="E8" s="24">
        <f>Титульный!$B$5-1</f>
        <v>2025</v>
      </c>
      <c r="F8" s="24">
        <f>Титульный!$B$5</f>
        <v>2026</v>
      </c>
    </row>
    <row r="9" spans="1:6" s="6" customFormat="1">
      <c r="A9" s="115"/>
      <c r="B9" s="115"/>
      <c r="C9" s="115"/>
      <c r="D9" s="24" t="s">
        <v>53</v>
      </c>
      <c r="E9" s="24" t="s">
        <v>53</v>
      </c>
      <c r="F9" s="24" t="s">
        <v>53</v>
      </c>
    </row>
    <row r="10" spans="1:6" s="6" customFormat="1" ht="26.25" customHeight="1">
      <c r="A10" s="109" t="s">
        <v>153</v>
      </c>
      <c r="B10" s="110"/>
      <c r="C10" s="110"/>
      <c r="D10" s="110"/>
      <c r="E10" s="110"/>
      <c r="F10" s="111"/>
    </row>
    <row r="11" spans="1:6" s="6" customFormat="1" hidden="1" outlineLevel="1">
      <c r="A11" s="30" t="s">
        <v>64</v>
      </c>
      <c r="B11" s="31" t="s">
        <v>154</v>
      </c>
      <c r="C11" s="30"/>
      <c r="D11" s="35"/>
      <c r="E11" s="35"/>
      <c r="F11" s="35"/>
    </row>
    <row r="12" spans="1:6" s="6" customFormat="1" hidden="1" outlineLevel="1">
      <c r="A12" s="30" t="s">
        <v>155</v>
      </c>
      <c r="B12" s="31" t="s">
        <v>156</v>
      </c>
      <c r="C12" s="30" t="s">
        <v>76</v>
      </c>
      <c r="D12" s="35"/>
      <c r="E12" s="35"/>
      <c r="F12" s="35"/>
    </row>
    <row r="13" spans="1:6" s="6" customFormat="1" hidden="1" outlineLevel="1">
      <c r="A13" s="30" t="s">
        <v>157</v>
      </c>
      <c r="B13" s="31" t="s">
        <v>158</v>
      </c>
      <c r="C13" s="30" t="s">
        <v>76</v>
      </c>
      <c r="D13" s="35"/>
      <c r="E13" s="35"/>
      <c r="F13" s="35"/>
    </row>
    <row r="14" spans="1:6" s="6" customFormat="1" hidden="1" outlineLevel="1">
      <c r="A14" s="30" t="s">
        <v>159</v>
      </c>
      <c r="B14" s="31" t="s">
        <v>160</v>
      </c>
      <c r="C14" s="30" t="s">
        <v>76</v>
      </c>
      <c r="D14" s="35"/>
      <c r="E14" s="35"/>
      <c r="F14" s="35"/>
    </row>
    <row r="15" spans="1:6" s="6" customFormat="1" hidden="1" outlineLevel="1">
      <c r="A15" s="30" t="s">
        <v>161</v>
      </c>
      <c r="B15" s="31" t="s">
        <v>162</v>
      </c>
      <c r="C15" s="30" t="s">
        <v>76</v>
      </c>
      <c r="D15" s="35"/>
      <c r="E15" s="35"/>
      <c r="F15" s="35"/>
    </row>
    <row r="16" spans="1:6" s="6" customFormat="1" hidden="1" outlineLevel="1">
      <c r="A16" s="30" t="s">
        <v>65</v>
      </c>
      <c r="B16" s="31" t="s">
        <v>163</v>
      </c>
      <c r="C16" s="30"/>
      <c r="D16" s="35"/>
      <c r="E16" s="35"/>
      <c r="F16" s="35"/>
    </row>
    <row r="17" spans="1:6" s="6" customFormat="1" ht="38.25" hidden="1" outlineLevel="1">
      <c r="A17" s="30" t="s">
        <v>164</v>
      </c>
      <c r="B17" s="31" t="s">
        <v>165</v>
      </c>
      <c r="C17" s="30" t="s">
        <v>166</v>
      </c>
      <c r="D17" s="35"/>
      <c r="E17" s="35"/>
      <c r="F17" s="35"/>
    </row>
    <row r="18" spans="1:6" s="6" customFormat="1" hidden="1" outlineLevel="1">
      <c r="A18" s="30" t="s">
        <v>66</v>
      </c>
      <c r="B18" s="31" t="s">
        <v>167</v>
      </c>
      <c r="C18" s="30"/>
      <c r="D18" s="35"/>
      <c r="E18" s="35"/>
      <c r="F18" s="35"/>
    </row>
    <row r="19" spans="1:6" s="6" customFormat="1" ht="25.5" hidden="1" outlineLevel="1">
      <c r="A19" s="30" t="s">
        <v>168</v>
      </c>
      <c r="B19" s="31" t="s">
        <v>169</v>
      </c>
      <c r="C19" s="30" t="s">
        <v>27</v>
      </c>
      <c r="D19" s="35"/>
      <c r="E19" s="35"/>
      <c r="F19" s="35"/>
    </row>
    <row r="20" spans="1:6" s="6" customFormat="1" hidden="1" outlineLevel="1">
      <c r="A20" s="30" t="s">
        <v>170</v>
      </c>
      <c r="B20" s="31" t="s">
        <v>171</v>
      </c>
      <c r="C20" s="30" t="s">
        <v>172</v>
      </c>
      <c r="D20" s="35"/>
      <c r="E20" s="35"/>
      <c r="F20" s="35"/>
    </row>
    <row r="21" spans="1:6" s="6" customFormat="1" hidden="1" outlineLevel="1">
      <c r="A21" s="30" t="s">
        <v>173</v>
      </c>
      <c r="B21" s="31" t="s">
        <v>174</v>
      </c>
      <c r="C21" s="30" t="s">
        <v>27</v>
      </c>
      <c r="D21" s="35"/>
      <c r="E21" s="35"/>
      <c r="F21" s="35"/>
    </row>
    <row r="22" spans="1:6" s="6" customFormat="1" hidden="1" outlineLevel="1">
      <c r="A22" s="30" t="s">
        <v>175</v>
      </c>
      <c r="B22" s="31" t="s">
        <v>176</v>
      </c>
      <c r="C22" s="30" t="s">
        <v>177</v>
      </c>
      <c r="D22" s="35"/>
      <c r="E22" s="35"/>
      <c r="F22" s="35"/>
    </row>
    <row r="23" spans="1:6" s="6" customFormat="1" ht="28.5" hidden="1" outlineLevel="1">
      <c r="A23" s="30" t="s">
        <v>178</v>
      </c>
      <c r="B23" s="31" t="s">
        <v>179</v>
      </c>
      <c r="C23" s="30" t="s">
        <v>177</v>
      </c>
      <c r="D23" s="35"/>
      <c r="E23" s="35"/>
      <c r="F23" s="35"/>
    </row>
    <row r="24" spans="1:6" s="6" customFormat="1" hidden="1" outlineLevel="1">
      <c r="A24" s="30" t="s">
        <v>180</v>
      </c>
      <c r="B24" s="31" t="s">
        <v>181</v>
      </c>
      <c r="C24" s="30" t="s">
        <v>166</v>
      </c>
      <c r="D24" s="35"/>
      <c r="E24" s="35"/>
      <c r="F24" s="35"/>
    </row>
    <row r="25" spans="1:6" s="6" customFormat="1" ht="38.25" hidden="1" outlineLevel="1">
      <c r="A25" s="30" t="s">
        <v>182</v>
      </c>
      <c r="B25" s="31" t="s">
        <v>183</v>
      </c>
      <c r="C25" s="30"/>
      <c r="D25" s="35"/>
      <c r="E25" s="35"/>
      <c r="F25" s="35"/>
    </row>
    <row r="26" spans="1:6" s="6" customFormat="1" ht="38.25" hidden="1" outlineLevel="1">
      <c r="A26" s="30" t="s">
        <v>184</v>
      </c>
      <c r="B26" s="31" t="s">
        <v>185</v>
      </c>
      <c r="C26" s="30" t="s">
        <v>172</v>
      </c>
      <c r="D26" s="35"/>
      <c r="E26" s="35"/>
      <c r="F26" s="35"/>
    </row>
    <row r="27" spans="1:6" s="6" customFormat="1" ht="25.5" hidden="1" outlineLevel="1">
      <c r="A27" s="30" t="s">
        <v>68</v>
      </c>
      <c r="B27" s="31" t="s">
        <v>186</v>
      </c>
      <c r="C27" s="30"/>
      <c r="D27" s="35"/>
      <c r="E27" s="35"/>
      <c r="F27" s="35"/>
    </row>
    <row r="28" spans="1:6" s="6" customFormat="1" ht="66.75" hidden="1" outlineLevel="1">
      <c r="A28" s="30" t="s">
        <v>130</v>
      </c>
      <c r="B28" s="31" t="s">
        <v>187</v>
      </c>
      <c r="C28" s="30" t="s">
        <v>76</v>
      </c>
      <c r="D28" s="35"/>
      <c r="E28" s="35"/>
      <c r="F28" s="35"/>
    </row>
    <row r="29" spans="1:6" s="6" customFormat="1" hidden="1" outlineLevel="1">
      <c r="A29" s="30"/>
      <c r="B29" s="31" t="s">
        <v>188</v>
      </c>
      <c r="C29" s="30"/>
      <c r="D29" s="35"/>
      <c r="E29" s="35"/>
      <c r="F29" s="35"/>
    </row>
    <row r="30" spans="1:6" s="6" customFormat="1" hidden="1" outlineLevel="1">
      <c r="A30" s="30"/>
      <c r="B30" s="31" t="s">
        <v>189</v>
      </c>
      <c r="C30" s="30"/>
      <c r="D30" s="35"/>
      <c r="E30" s="35"/>
      <c r="F30" s="35"/>
    </row>
    <row r="31" spans="1:6" s="6" customFormat="1" hidden="1" outlineLevel="1">
      <c r="A31" s="30"/>
      <c r="B31" s="31" t="s">
        <v>190</v>
      </c>
      <c r="C31" s="30"/>
      <c r="D31" s="35"/>
      <c r="E31" s="35"/>
      <c r="F31" s="35"/>
    </row>
    <row r="32" spans="1:6" s="6" customFormat="1" hidden="1" outlineLevel="1">
      <c r="A32" s="30"/>
      <c r="B32" s="31" t="s">
        <v>191</v>
      </c>
      <c r="C32" s="30"/>
      <c r="D32" s="35"/>
      <c r="E32" s="35"/>
      <c r="F32" s="35"/>
    </row>
    <row r="33" spans="1:6" s="6" customFormat="1" ht="54" hidden="1" outlineLevel="1">
      <c r="A33" s="30" t="s">
        <v>132</v>
      </c>
      <c r="B33" s="31" t="s">
        <v>192</v>
      </c>
      <c r="C33" s="30" t="s">
        <v>76</v>
      </c>
      <c r="D33" s="35"/>
      <c r="E33" s="35"/>
      <c r="F33" s="35"/>
    </row>
    <row r="34" spans="1:6" s="6" customFormat="1" hidden="1" outlineLevel="1">
      <c r="A34" s="30" t="s">
        <v>134</v>
      </c>
      <c r="B34" s="31" t="s">
        <v>193</v>
      </c>
      <c r="C34" s="30" t="s">
        <v>76</v>
      </c>
      <c r="D34" s="35"/>
      <c r="E34" s="35"/>
      <c r="F34" s="35"/>
    </row>
    <row r="35" spans="1:6" s="6" customFormat="1" hidden="1" outlineLevel="1">
      <c r="A35" s="30" t="s">
        <v>138</v>
      </c>
      <c r="B35" s="31" t="s">
        <v>194</v>
      </c>
      <c r="C35" s="30" t="s">
        <v>76</v>
      </c>
      <c r="D35" s="35"/>
      <c r="E35" s="35"/>
      <c r="F35" s="35"/>
    </row>
    <row r="36" spans="1:6" s="6" customFormat="1" ht="25.5" hidden="1" outlineLevel="1">
      <c r="A36" s="30" t="s">
        <v>139</v>
      </c>
      <c r="B36" s="31" t="s">
        <v>195</v>
      </c>
      <c r="C36" s="30"/>
      <c r="D36" s="35"/>
      <c r="E36" s="35"/>
      <c r="F36" s="35"/>
    </row>
    <row r="37" spans="1:6" s="6" customFormat="1" hidden="1" outlineLevel="1">
      <c r="A37" s="30" t="s">
        <v>141</v>
      </c>
      <c r="B37" s="31" t="s">
        <v>196</v>
      </c>
      <c r="C37" s="30" t="s">
        <v>197</v>
      </c>
      <c r="D37" s="35"/>
      <c r="E37" s="35"/>
      <c r="F37" s="35"/>
    </row>
    <row r="38" spans="1:6" s="6" customFormat="1" ht="25.5" hidden="1" outlineLevel="1">
      <c r="A38" s="30" t="s">
        <v>198</v>
      </c>
      <c r="B38" s="31" t="s">
        <v>199</v>
      </c>
      <c r="C38" s="57" t="s">
        <v>200</v>
      </c>
      <c r="D38" s="35"/>
      <c r="E38" s="35"/>
      <c r="F38" s="35"/>
    </row>
    <row r="39" spans="1:6" s="6" customFormat="1" ht="25.5" hidden="1" outlineLevel="1">
      <c r="A39" s="30" t="s">
        <v>70</v>
      </c>
      <c r="B39" s="31" t="s">
        <v>9</v>
      </c>
      <c r="C39" s="30"/>
      <c r="D39" s="35"/>
      <c r="E39" s="35"/>
      <c r="F39" s="35"/>
    </row>
    <row r="40" spans="1:6" s="6" customFormat="1" hidden="1" outlineLevel="1">
      <c r="A40" s="30" t="s">
        <v>201</v>
      </c>
      <c r="B40" s="31" t="s">
        <v>202</v>
      </c>
      <c r="C40" s="30" t="s">
        <v>203</v>
      </c>
      <c r="D40" s="35"/>
      <c r="E40" s="35"/>
      <c r="F40" s="35"/>
    </row>
    <row r="41" spans="1:6" s="6" customFormat="1" ht="25.5" hidden="1" outlineLevel="1">
      <c r="A41" s="30" t="s">
        <v>204</v>
      </c>
      <c r="B41" s="31" t="s">
        <v>205</v>
      </c>
      <c r="C41" s="57" t="s">
        <v>206</v>
      </c>
      <c r="D41" s="35"/>
      <c r="E41" s="35"/>
      <c r="F41" s="35"/>
    </row>
    <row r="42" spans="1:6" s="6" customFormat="1" ht="25.5" hidden="1" outlineLevel="1">
      <c r="A42" s="30" t="s">
        <v>207</v>
      </c>
      <c r="B42" s="31" t="s">
        <v>208</v>
      </c>
      <c r="C42" s="30"/>
      <c r="D42" s="35"/>
      <c r="E42" s="35"/>
      <c r="F42" s="35"/>
    </row>
    <row r="43" spans="1:6" s="6" customFormat="1" ht="25.5" hidden="1" outlineLevel="1">
      <c r="A43" s="30" t="s">
        <v>73</v>
      </c>
      <c r="B43" s="31" t="s">
        <v>209</v>
      </c>
      <c r="C43" s="30" t="s">
        <v>76</v>
      </c>
      <c r="D43" s="35"/>
      <c r="E43" s="35"/>
      <c r="F43" s="35"/>
    </row>
    <row r="44" spans="1:6" s="6" customFormat="1" ht="25.5" hidden="1" outlineLevel="1">
      <c r="A44" s="30" t="s">
        <v>75</v>
      </c>
      <c r="B44" s="31" t="s">
        <v>210</v>
      </c>
      <c r="C44" s="30" t="s">
        <v>76</v>
      </c>
      <c r="D44" s="35"/>
      <c r="E44" s="35"/>
      <c r="F44" s="35"/>
    </row>
    <row r="45" spans="1:6" s="6" customFormat="1" ht="26.25" customHeight="1" collapsed="1">
      <c r="A45" s="109" t="s">
        <v>211</v>
      </c>
      <c r="B45" s="110"/>
      <c r="C45" s="110"/>
      <c r="D45" s="110"/>
      <c r="E45" s="110"/>
      <c r="F45" s="111"/>
    </row>
    <row r="46" spans="1:6" s="6" customFormat="1" hidden="1" outlineLevel="1">
      <c r="A46" s="30" t="s">
        <v>64</v>
      </c>
      <c r="B46" s="31" t="s">
        <v>212</v>
      </c>
      <c r="C46" s="30"/>
      <c r="D46" s="35"/>
      <c r="E46" s="35"/>
      <c r="F46" s="35"/>
    </row>
    <row r="47" spans="1:6" s="6" customFormat="1" hidden="1" outlineLevel="1">
      <c r="A47" s="30"/>
      <c r="B47" s="31" t="s">
        <v>188</v>
      </c>
      <c r="C47" s="30"/>
      <c r="D47" s="35"/>
      <c r="E47" s="35"/>
      <c r="F47" s="35"/>
    </row>
    <row r="48" spans="1:6" s="6" customFormat="1" hidden="1" outlineLevel="1">
      <c r="A48" s="30" t="s">
        <v>155</v>
      </c>
      <c r="B48" s="31" t="s">
        <v>213</v>
      </c>
      <c r="C48" s="30" t="s">
        <v>177</v>
      </c>
      <c r="D48" s="35"/>
      <c r="E48" s="35"/>
      <c r="F48" s="35"/>
    </row>
    <row r="49" spans="1:6" s="6" customFormat="1" hidden="1" outlineLevel="1">
      <c r="A49" s="30" t="s">
        <v>214</v>
      </c>
      <c r="B49" s="31" t="s">
        <v>215</v>
      </c>
      <c r="C49" s="30" t="s">
        <v>177</v>
      </c>
      <c r="D49" s="35"/>
      <c r="E49" s="35"/>
      <c r="F49" s="35"/>
    </row>
    <row r="50" spans="1:6" s="6" customFormat="1" hidden="1" outlineLevel="1">
      <c r="A50" s="30"/>
      <c r="B50" s="31" t="s">
        <v>216</v>
      </c>
      <c r="C50" s="30" t="s">
        <v>177</v>
      </c>
      <c r="D50" s="35"/>
      <c r="E50" s="35"/>
      <c r="F50" s="35"/>
    </row>
    <row r="51" spans="1:6" s="6" customFormat="1" hidden="1" outlineLevel="1">
      <c r="A51" s="30"/>
      <c r="B51" s="31" t="s">
        <v>217</v>
      </c>
      <c r="C51" s="30" t="s">
        <v>177</v>
      </c>
      <c r="D51" s="35"/>
      <c r="E51" s="35"/>
      <c r="F51" s="35"/>
    </row>
    <row r="52" spans="1:6" s="6" customFormat="1" hidden="1" outlineLevel="1">
      <c r="A52" s="30" t="s">
        <v>218</v>
      </c>
      <c r="B52" s="31" t="s">
        <v>219</v>
      </c>
      <c r="C52" s="30" t="s">
        <v>177</v>
      </c>
      <c r="D52" s="35"/>
      <c r="E52" s="35"/>
      <c r="F52" s="35"/>
    </row>
    <row r="53" spans="1:6" s="6" customFormat="1" hidden="1" outlineLevel="1">
      <c r="A53" s="30"/>
      <c r="B53" s="31" t="s">
        <v>216</v>
      </c>
      <c r="C53" s="30" t="s">
        <v>177</v>
      </c>
      <c r="D53" s="35"/>
      <c r="E53" s="35"/>
      <c r="F53" s="35"/>
    </row>
    <row r="54" spans="1:6" s="6" customFormat="1" hidden="1" outlineLevel="1">
      <c r="A54" s="30"/>
      <c r="B54" s="31" t="s">
        <v>217</v>
      </c>
      <c r="C54" s="30" t="s">
        <v>177</v>
      </c>
      <c r="D54" s="35"/>
      <c r="E54" s="35"/>
      <c r="F54" s="35"/>
    </row>
    <row r="55" spans="1:6" s="6" customFormat="1" hidden="1" outlineLevel="1">
      <c r="A55" s="30"/>
      <c r="B55" s="31" t="s">
        <v>188</v>
      </c>
      <c r="C55" s="30" t="s">
        <v>177</v>
      </c>
      <c r="D55" s="35"/>
      <c r="E55" s="35"/>
      <c r="F55" s="35"/>
    </row>
    <row r="56" spans="1:6" s="6" customFormat="1" ht="51" hidden="1" outlineLevel="1">
      <c r="A56" s="30" t="s">
        <v>220</v>
      </c>
      <c r="B56" s="31" t="s">
        <v>221</v>
      </c>
      <c r="C56" s="30" t="s">
        <v>177</v>
      </c>
      <c r="D56" s="35"/>
      <c r="E56" s="35"/>
      <c r="F56" s="35"/>
    </row>
    <row r="57" spans="1:6" s="6" customFormat="1" hidden="1" outlineLevel="1">
      <c r="A57" s="30" t="s">
        <v>222</v>
      </c>
      <c r="B57" s="31" t="s">
        <v>215</v>
      </c>
      <c r="C57" s="30" t="s">
        <v>177</v>
      </c>
      <c r="D57" s="35"/>
      <c r="E57" s="35"/>
      <c r="F57" s="35"/>
    </row>
    <row r="58" spans="1:6" s="6" customFormat="1" hidden="1" outlineLevel="1">
      <c r="A58" s="30"/>
      <c r="B58" s="31" t="s">
        <v>216</v>
      </c>
      <c r="C58" s="30" t="s">
        <v>177</v>
      </c>
      <c r="D58" s="35"/>
      <c r="E58" s="35"/>
      <c r="F58" s="35"/>
    </row>
    <row r="59" spans="1:6" s="6" customFormat="1" hidden="1" outlineLevel="1">
      <c r="A59" s="30"/>
      <c r="B59" s="31" t="s">
        <v>217</v>
      </c>
      <c r="C59" s="30" t="s">
        <v>177</v>
      </c>
      <c r="D59" s="35"/>
      <c r="E59" s="35"/>
      <c r="F59" s="35"/>
    </row>
    <row r="60" spans="1:6" s="6" customFormat="1" hidden="1" outlineLevel="1">
      <c r="A60" s="30" t="s">
        <v>223</v>
      </c>
      <c r="B60" s="31" t="s">
        <v>219</v>
      </c>
      <c r="C60" s="30" t="s">
        <v>177</v>
      </c>
      <c r="D60" s="35"/>
      <c r="E60" s="35"/>
      <c r="F60" s="35"/>
    </row>
    <row r="61" spans="1:6" s="6" customFormat="1" hidden="1" outlineLevel="1">
      <c r="A61" s="30"/>
      <c r="B61" s="31" t="s">
        <v>216</v>
      </c>
      <c r="C61" s="30" t="s">
        <v>177</v>
      </c>
      <c r="D61" s="35"/>
      <c r="E61" s="35"/>
      <c r="F61" s="35"/>
    </row>
    <row r="62" spans="1:6" s="6" customFormat="1" hidden="1" outlineLevel="1">
      <c r="A62" s="30"/>
      <c r="B62" s="31" t="s">
        <v>217</v>
      </c>
      <c r="C62" s="30" t="s">
        <v>177</v>
      </c>
      <c r="D62" s="35"/>
      <c r="E62" s="35"/>
      <c r="F62" s="35"/>
    </row>
    <row r="63" spans="1:6" s="6" customFormat="1" ht="38.25" hidden="1" outlineLevel="1">
      <c r="A63" s="30" t="s">
        <v>224</v>
      </c>
      <c r="B63" s="31" t="s">
        <v>225</v>
      </c>
      <c r="C63" s="30" t="s">
        <v>177</v>
      </c>
      <c r="D63" s="35"/>
      <c r="E63" s="35"/>
      <c r="F63" s="35"/>
    </row>
    <row r="64" spans="1:6" s="6" customFormat="1" hidden="1" outlineLevel="1">
      <c r="A64" s="30" t="s">
        <v>226</v>
      </c>
      <c r="B64" s="31" t="s">
        <v>215</v>
      </c>
      <c r="C64" s="30" t="s">
        <v>177</v>
      </c>
      <c r="D64" s="35"/>
      <c r="E64" s="35"/>
      <c r="F64" s="35"/>
    </row>
    <row r="65" spans="1:6" s="6" customFormat="1" hidden="1" outlineLevel="1">
      <c r="A65" s="30"/>
      <c r="B65" s="31" t="s">
        <v>216</v>
      </c>
      <c r="C65" s="30" t="s">
        <v>177</v>
      </c>
      <c r="D65" s="35"/>
      <c r="E65" s="35"/>
      <c r="F65" s="35"/>
    </row>
    <row r="66" spans="1:6" s="6" customFormat="1" hidden="1" outlineLevel="1">
      <c r="A66" s="30"/>
      <c r="B66" s="31" t="s">
        <v>217</v>
      </c>
      <c r="C66" s="30" t="s">
        <v>177</v>
      </c>
      <c r="D66" s="35"/>
      <c r="E66" s="35"/>
      <c r="F66" s="35"/>
    </row>
    <row r="67" spans="1:6" s="6" customFormat="1" hidden="1" outlineLevel="1">
      <c r="A67" s="30" t="s">
        <v>227</v>
      </c>
      <c r="B67" s="31" t="s">
        <v>219</v>
      </c>
      <c r="C67" s="30" t="s">
        <v>177</v>
      </c>
      <c r="D67" s="35"/>
      <c r="E67" s="35"/>
      <c r="F67" s="35"/>
    </row>
    <row r="68" spans="1:6" s="6" customFormat="1" hidden="1" outlineLevel="1">
      <c r="A68" s="30"/>
      <c r="B68" s="31" t="s">
        <v>216</v>
      </c>
      <c r="C68" s="30" t="s">
        <v>177</v>
      </c>
      <c r="D68" s="35"/>
      <c r="E68" s="35"/>
      <c r="F68" s="35"/>
    </row>
    <row r="69" spans="1:6" s="6" customFormat="1" hidden="1" outlineLevel="1">
      <c r="A69" s="30"/>
      <c r="B69" s="31" t="s">
        <v>217</v>
      </c>
      <c r="C69" s="30" t="s">
        <v>177</v>
      </c>
      <c r="D69" s="35"/>
      <c r="E69" s="35"/>
      <c r="F69" s="35"/>
    </row>
    <row r="70" spans="1:6" s="6" customFormat="1" ht="38.25" hidden="1" outlineLevel="1">
      <c r="A70" s="30" t="s">
        <v>228</v>
      </c>
      <c r="B70" s="31" t="s">
        <v>229</v>
      </c>
      <c r="C70" s="30" t="s">
        <v>177</v>
      </c>
      <c r="D70" s="35"/>
      <c r="E70" s="35"/>
      <c r="F70" s="35"/>
    </row>
    <row r="71" spans="1:6" s="6" customFormat="1" hidden="1" outlineLevel="1">
      <c r="A71" s="30" t="s">
        <v>230</v>
      </c>
      <c r="B71" s="31" t="s">
        <v>215</v>
      </c>
      <c r="C71" s="30" t="s">
        <v>177</v>
      </c>
      <c r="D71" s="35"/>
      <c r="E71" s="35"/>
      <c r="F71" s="35"/>
    </row>
    <row r="72" spans="1:6" s="6" customFormat="1" hidden="1" outlineLevel="1">
      <c r="A72" s="30"/>
      <c r="B72" s="31" t="s">
        <v>216</v>
      </c>
      <c r="C72" s="30" t="s">
        <v>177</v>
      </c>
      <c r="D72" s="35"/>
      <c r="E72" s="35"/>
      <c r="F72" s="35"/>
    </row>
    <row r="73" spans="1:6" s="6" customFormat="1" hidden="1" outlineLevel="1">
      <c r="A73" s="30"/>
      <c r="B73" s="31" t="s">
        <v>217</v>
      </c>
      <c r="C73" s="30" t="s">
        <v>177</v>
      </c>
      <c r="D73" s="35"/>
      <c r="E73" s="35"/>
      <c r="F73" s="35"/>
    </row>
    <row r="74" spans="1:6" s="6" customFormat="1" hidden="1" outlineLevel="1">
      <c r="A74" s="30" t="s">
        <v>231</v>
      </c>
      <c r="B74" s="31" t="s">
        <v>219</v>
      </c>
      <c r="C74" s="30" t="s">
        <v>177</v>
      </c>
      <c r="D74" s="35"/>
      <c r="E74" s="35"/>
      <c r="F74" s="35"/>
    </row>
    <row r="75" spans="1:6" s="6" customFormat="1" hidden="1" outlineLevel="1">
      <c r="A75" s="30"/>
      <c r="B75" s="31" t="s">
        <v>216</v>
      </c>
      <c r="C75" s="30" t="s">
        <v>177</v>
      </c>
      <c r="D75" s="35"/>
      <c r="E75" s="35"/>
      <c r="F75" s="35"/>
    </row>
    <row r="76" spans="1:6" s="6" customFormat="1" hidden="1" outlineLevel="1">
      <c r="A76" s="30"/>
      <c r="B76" s="31" t="s">
        <v>217</v>
      </c>
      <c r="C76" s="30" t="s">
        <v>177</v>
      </c>
      <c r="D76" s="35"/>
      <c r="E76" s="35"/>
      <c r="F76" s="35"/>
    </row>
    <row r="77" spans="1:6" s="6" customFormat="1" ht="51" hidden="1" outlineLevel="1">
      <c r="A77" s="30" t="s">
        <v>232</v>
      </c>
      <c r="B77" s="31" t="s">
        <v>233</v>
      </c>
      <c r="C77" s="30" t="s">
        <v>177</v>
      </c>
      <c r="D77" s="35"/>
      <c r="E77" s="35"/>
      <c r="F77" s="35"/>
    </row>
    <row r="78" spans="1:6" s="6" customFormat="1" hidden="1" outlineLevel="1">
      <c r="A78" s="30" t="s">
        <v>234</v>
      </c>
      <c r="B78" s="31" t="s">
        <v>215</v>
      </c>
      <c r="C78" s="30" t="s">
        <v>177</v>
      </c>
      <c r="D78" s="35"/>
      <c r="E78" s="35"/>
      <c r="F78" s="35"/>
    </row>
    <row r="79" spans="1:6" s="6" customFormat="1" hidden="1" outlineLevel="1">
      <c r="A79" s="30"/>
      <c r="B79" s="31" t="s">
        <v>216</v>
      </c>
      <c r="C79" s="30" t="s">
        <v>177</v>
      </c>
      <c r="D79" s="35"/>
      <c r="E79" s="35"/>
      <c r="F79" s="35"/>
    </row>
    <row r="80" spans="1:6" s="6" customFormat="1" hidden="1" outlineLevel="1">
      <c r="A80" s="30"/>
      <c r="B80" s="31" t="s">
        <v>217</v>
      </c>
      <c r="C80" s="30" t="s">
        <v>177</v>
      </c>
      <c r="D80" s="35"/>
      <c r="E80" s="35"/>
      <c r="F80" s="35"/>
    </row>
    <row r="81" spans="1:6" s="6" customFormat="1" hidden="1" outlineLevel="1">
      <c r="A81" s="30" t="s">
        <v>235</v>
      </c>
      <c r="B81" s="31" t="s">
        <v>219</v>
      </c>
      <c r="C81" s="30" t="s">
        <v>177</v>
      </c>
      <c r="D81" s="35"/>
      <c r="E81" s="35"/>
      <c r="F81" s="35"/>
    </row>
    <row r="82" spans="1:6" s="6" customFormat="1" hidden="1" outlineLevel="1">
      <c r="A82" s="30"/>
      <c r="B82" s="31" t="s">
        <v>216</v>
      </c>
      <c r="C82" s="30" t="s">
        <v>177</v>
      </c>
      <c r="D82" s="35"/>
      <c r="E82" s="35"/>
      <c r="F82" s="35"/>
    </row>
    <row r="83" spans="1:6" s="6" customFormat="1" hidden="1" outlineLevel="1">
      <c r="A83" s="30"/>
      <c r="B83" s="31" t="s">
        <v>217</v>
      </c>
      <c r="C83" s="30" t="s">
        <v>177</v>
      </c>
      <c r="D83" s="35"/>
      <c r="E83" s="35"/>
      <c r="F83" s="35"/>
    </row>
    <row r="84" spans="1:6" s="6" customFormat="1" hidden="1" outlineLevel="1">
      <c r="A84" s="30" t="s">
        <v>236</v>
      </c>
      <c r="B84" s="31" t="s">
        <v>237</v>
      </c>
      <c r="C84" s="30" t="s">
        <v>177</v>
      </c>
      <c r="D84" s="35"/>
      <c r="E84" s="35"/>
      <c r="F84" s="35"/>
    </row>
    <row r="85" spans="1:6" s="6" customFormat="1" hidden="1" outlineLevel="1">
      <c r="A85" s="30" t="s">
        <v>238</v>
      </c>
      <c r="B85" s="31" t="s">
        <v>215</v>
      </c>
      <c r="C85" s="30" t="s">
        <v>177</v>
      </c>
      <c r="D85" s="35"/>
      <c r="E85" s="35"/>
      <c r="F85" s="35"/>
    </row>
    <row r="86" spans="1:6" s="6" customFormat="1" hidden="1" outlineLevel="1">
      <c r="A86" s="30"/>
      <c r="B86" s="31" t="s">
        <v>216</v>
      </c>
      <c r="C86" s="30" t="s">
        <v>177</v>
      </c>
      <c r="D86" s="35"/>
      <c r="E86" s="35"/>
      <c r="F86" s="35"/>
    </row>
    <row r="87" spans="1:6" s="6" customFormat="1" hidden="1" outlineLevel="1">
      <c r="A87" s="30"/>
      <c r="B87" s="31" t="s">
        <v>217</v>
      </c>
      <c r="C87" s="30" t="s">
        <v>177</v>
      </c>
      <c r="D87" s="35"/>
      <c r="E87" s="35"/>
      <c r="F87" s="35"/>
    </row>
    <row r="88" spans="1:6" s="6" customFormat="1" hidden="1" outlineLevel="1">
      <c r="A88" s="30" t="s">
        <v>239</v>
      </c>
      <c r="B88" s="31" t="s">
        <v>219</v>
      </c>
      <c r="C88" s="30" t="s">
        <v>177</v>
      </c>
      <c r="D88" s="35"/>
      <c r="E88" s="35"/>
      <c r="F88" s="35"/>
    </row>
    <row r="89" spans="1:6" s="6" customFormat="1" hidden="1" outlineLevel="1">
      <c r="A89" s="30"/>
      <c r="B89" s="31" t="s">
        <v>216</v>
      </c>
      <c r="C89" s="30" t="s">
        <v>177</v>
      </c>
      <c r="D89" s="35"/>
      <c r="E89" s="35"/>
      <c r="F89" s="35"/>
    </row>
    <row r="90" spans="1:6" s="6" customFormat="1" hidden="1" outlineLevel="1">
      <c r="A90" s="30"/>
      <c r="B90" s="31" t="s">
        <v>217</v>
      </c>
      <c r="C90" s="30" t="s">
        <v>177</v>
      </c>
      <c r="D90" s="35"/>
      <c r="E90" s="35"/>
      <c r="F90" s="35"/>
    </row>
    <row r="91" spans="1:6" s="6" customFormat="1" hidden="1" outlineLevel="1">
      <c r="A91" s="30" t="s">
        <v>240</v>
      </c>
      <c r="B91" s="31" t="s">
        <v>241</v>
      </c>
      <c r="C91" s="30" t="s">
        <v>177</v>
      </c>
      <c r="D91" s="35"/>
      <c r="E91" s="35"/>
      <c r="F91" s="35"/>
    </row>
    <row r="92" spans="1:6" s="6" customFormat="1" hidden="1" outlineLevel="1">
      <c r="A92" s="30" t="s">
        <v>242</v>
      </c>
      <c r="B92" s="31" t="s">
        <v>215</v>
      </c>
      <c r="C92" s="30" t="s">
        <v>177</v>
      </c>
      <c r="D92" s="35"/>
      <c r="E92" s="35"/>
      <c r="F92" s="35"/>
    </row>
    <row r="93" spans="1:6" s="6" customFormat="1" hidden="1" outlineLevel="1">
      <c r="A93" s="30"/>
      <c r="B93" s="31" t="s">
        <v>216</v>
      </c>
      <c r="C93" s="30" t="s">
        <v>177</v>
      </c>
      <c r="D93" s="35"/>
      <c r="E93" s="35"/>
      <c r="F93" s="35"/>
    </row>
    <row r="94" spans="1:6" s="6" customFormat="1" hidden="1" outlineLevel="1">
      <c r="A94" s="30"/>
      <c r="B94" s="31" t="s">
        <v>217</v>
      </c>
      <c r="C94" s="30" t="s">
        <v>177</v>
      </c>
      <c r="D94" s="35"/>
      <c r="E94" s="35"/>
      <c r="F94" s="35"/>
    </row>
    <row r="95" spans="1:6" s="6" customFormat="1" hidden="1" outlineLevel="1">
      <c r="A95" s="30" t="s">
        <v>243</v>
      </c>
      <c r="B95" s="31" t="s">
        <v>219</v>
      </c>
      <c r="C95" s="30" t="s">
        <v>177</v>
      </c>
      <c r="D95" s="35"/>
      <c r="E95" s="35"/>
      <c r="F95" s="35"/>
    </row>
    <row r="96" spans="1:6" s="6" customFormat="1" hidden="1" outlineLevel="1">
      <c r="A96" s="30"/>
      <c r="B96" s="31" t="s">
        <v>216</v>
      </c>
      <c r="C96" s="30" t="s">
        <v>177</v>
      </c>
      <c r="D96" s="35"/>
      <c r="E96" s="35"/>
      <c r="F96" s="35"/>
    </row>
    <row r="97" spans="1:6" s="6" customFormat="1" hidden="1" outlineLevel="1">
      <c r="A97" s="30"/>
      <c r="B97" s="31" t="s">
        <v>217</v>
      </c>
      <c r="C97" s="30" t="s">
        <v>177</v>
      </c>
      <c r="D97" s="35"/>
      <c r="E97" s="35"/>
      <c r="F97" s="35"/>
    </row>
    <row r="98" spans="1:6" s="6" customFormat="1" ht="38.25" hidden="1" outlineLevel="1">
      <c r="A98" s="30" t="s">
        <v>157</v>
      </c>
      <c r="B98" s="31" t="s">
        <v>244</v>
      </c>
      <c r="C98" s="30" t="s">
        <v>177</v>
      </c>
      <c r="D98" s="35"/>
      <c r="E98" s="35"/>
      <c r="F98" s="35"/>
    </row>
    <row r="99" spans="1:6" s="6" customFormat="1" hidden="1" outlineLevel="1">
      <c r="A99" s="30"/>
      <c r="B99" s="31" t="s">
        <v>245</v>
      </c>
      <c r="C99" s="30" t="s">
        <v>177</v>
      </c>
      <c r="D99" s="35"/>
      <c r="E99" s="35"/>
      <c r="F99" s="35"/>
    </row>
    <row r="100" spans="1:6" s="6" customFormat="1" hidden="1" outlineLevel="1">
      <c r="A100" s="30"/>
      <c r="B100" s="31" t="s">
        <v>216</v>
      </c>
      <c r="C100" s="30" t="s">
        <v>177</v>
      </c>
      <c r="D100" s="35"/>
      <c r="E100" s="35"/>
      <c r="F100" s="35"/>
    </row>
    <row r="101" spans="1:6" s="6" customFormat="1" hidden="1" outlineLevel="1">
      <c r="A101" s="30"/>
      <c r="B101" s="31" t="s">
        <v>217</v>
      </c>
      <c r="C101" s="30" t="s">
        <v>177</v>
      </c>
      <c r="D101" s="35"/>
      <c r="E101" s="35"/>
      <c r="F101" s="35"/>
    </row>
    <row r="102" spans="1:6" s="6" customFormat="1" hidden="1" outlineLevel="1">
      <c r="A102" s="30"/>
      <c r="B102" s="31" t="s">
        <v>246</v>
      </c>
      <c r="C102" s="30" t="s">
        <v>177</v>
      </c>
      <c r="D102" s="35"/>
      <c r="E102" s="35"/>
      <c r="F102" s="35"/>
    </row>
    <row r="103" spans="1:6" s="6" customFormat="1" hidden="1" outlineLevel="1">
      <c r="A103" s="30"/>
      <c r="B103" s="31" t="s">
        <v>216</v>
      </c>
      <c r="C103" s="30" t="s">
        <v>177</v>
      </c>
      <c r="D103" s="35"/>
      <c r="E103" s="35"/>
      <c r="F103" s="35"/>
    </row>
    <row r="104" spans="1:6" s="6" customFormat="1" hidden="1" outlineLevel="1">
      <c r="A104" s="30"/>
      <c r="B104" s="31" t="s">
        <v>217</v>
      </c>
      <c r="C104" s="30" t="s">
        <v>177</v>
      </c>
      <c r="D104" s="35"/>
      <c r="E104" s="35"/>
      <c r="F104" s="35"/>
    </row>
    <row r="105" spans="1:6" s="6" customFormat="1" hidden="1" outlineLevel="1">
      <c r="A105" s="30"/>
      <c r="B105" s="31" t="s">
        <v>247</v>
      </c>
      <c r="C105" s="30" t="s">
        <v>177</v>
      </c>
      <c r="D105" s="35"/>
      <c r="E105" s="35"/>
      <c r="F105" s="35"/>
    </row>
    <row r="106" spans="1:6" s="6" customFormat="1" hidden="1" outlineLevel="1">
      <c r="A106" s="30"/>
      <c r="B106" s="31" t="s">
        <v>216</v>
      </c>
      <c r="C106" s="30" t="s">
        <v>177</v>
      </c>
      <c r="D106" s="35"/>
      <c r="E106" s="35"/>
      <c r="F106" s="35"/>
    </row>
    <row r="107" spans="1:6" s="6" customFormat="1" hidden="1" outlineLevel="1">
      <c r="A107" s="30"/>
      <c r="B107" s="31" t="s">
        <v>217</v>
      </c>
      <c r="C107" s="30" t="s">
        <v>177</v>
      </c>
      <c r="D107" s="35"/>
      <c r="E107" s="35"/>
      <c r="F107" s="35"/>
    </row>
    <row r="108" spans="1:6" s="6" customFormat="1" ht="38.25" hidden="1" outlineLevel="1">
      <c r="A108" s="30" t="s">
        <v>159</v>
      </c>
      <c r="B108" s="31" t="s">
        <v>248</v>
      </c>
      <c r="C108" s="30" t="s">
        <v>177</v>
      </c>
      <c r="D108" s="35"/>
      <c r="E108" s="35"/>
      <c r="F108" s="35"/>
    </row>
    <row r="109" spans="1:6" s="6" customFormat="1" hidden="1" outlineLevel="1">
      <c r="A109" s="30"/>
      <c r="B109" s="31" t="s">
        <v>249</v>
      </c>
      <c r="C109" s="30" t="s">
        <v>177</v>
      </c>
      <c r="D109" s="35"/>
      <c r="E109" s="35"/>
      <c r="F109" s="35"/>
    </row>
    <row r="110" spans="1:6" s="6" customFormat="1" hidden="1" outlineLevel="1">
      <c r="A110" s="30"/>
      <c r="B110" s="31" t="s">
        <v>250</v>
      </c>
      <c r="C110" s="30" t="s">
        <v>177</v>
      </c>
      <c r="D110" s="35"/>
      <c r="E110" s="35"/>
      <c r="F110" s="35"/>
    </row>
    <row r="111" spans="1:6" s="6" customFormat="1" hidden="1" outlineLevel="1">
      <c r="A111" s="30" t="s">
        <v>65</v>
      </c>
      <c r="B111" s="31" t="s">
        <v>251</v>
      </c>
      <c r="C111" s="30"/>
      <c r="D111" s="35"/>
      <c r="E111" s="35"/>
      <c r="F111" s="35"/>
    </row>
    <row r="112" spans="1:6" s="6" customFormat="1" hidden="1" outlineLevel="1">
      <c r="A112" s="30"/>
      <c r="B112" s="31" t="s">
        <v>188</v>
      </c>
      <c r="C112" s="30"/>
      <c r="D112" s="35"/>
      <c r="E112" s="35"/>
      <c r="F112" s="35"/>
    </row>
    <row r="113" spans="1:6" s="6" customFormat="1" ht="25.5" hidden="1" outlineLevel="1">
      <c r="A113" s="30" t="s">
        <v>164</v>
      </c>
      <c r="B113" s="31" t="s">
        <v>252</v>
      </c>
      <c r="C113" s="30" t="s">
        <v>253</v>
      </c>
      <c r="D113" s="35"/>
      <c r="E113" s="35"/>
      <c r="F113" s="35"/>
    </row>
    <row r="114" spans="1:6" s="6" customFormat="1" ht="38.25" hidden="1" outlineLevel="1">
      <c r="A114" s="30" t="s">
        <v>254</v>
      </c>
      <c r="B114" s="31" t="s">
        <v>255</v>
      </c>
      <c r="C114" s="30" t="s">
        <v>253</v>
      </c>
      <c r="D114" s="35"/>
      <c r="E114" s="35"/>
      <c r="F114" s="35"/>
    </row>
    <row r="115" spans="1:6" s="6" customFormat="1" hidden="1" outlineLevel="1">
      <c r="A115" s="30"/>
      <c r="B115" s="31" t="s">
        <v>245</v>
      </c>
      <c r="C115" s="30" t="s">
        <v>253</v>
      </c>
      <c r="D115" s="35"/>
      <c r="E115" s="35"/>
      <c r="F115" s="35"/>
    </row>
    <row r="116" spans="1:6" s="6" customFormat="1" hidden="1" outlineLevel="1">
      <c r="A116" s="30"/>
      <c r="B116" s="31" t="s">
        <v>246</v>
      </c>
      <c r="C116" s="30" t="s">
        <v>253</v>
      </c>
      <c r="D116" s="35"/>
      <c r="E116" s="35"/>
      <c r="F116" s="35"/>
    </row>
    <row r="117" spans="1:6" s="6" customFormat="1" hidden="1" outlineLevel="1">
      <c r="A117" s="30"/>
      <c r="B117" s="31" t="s">
        <v>247</v>
      </c>
      <c r="C117" s="30" t="s">
        <v>253</v>
      </c>
      <c r="D117" s="35"/>
      <c r="E117" s="35"/>
      <c r="F117" s="35"/>
    </row>
    <row r="118" spans="1:6" s="6" customFormat="1" ht="38.25" hidden="1" outlineLevel="1">
      <c r="A118" s="30" t="s">
        <v>256</v>
      </c>
      <c r="B118" s="31" t="s">
        <v>257</v>
      </c>
      <c r="C118" s="30" t="s">
        <v>253</v>
      </c>
      <c r="D118" s="35"/>
      <c r="E118" s="35"/>
      <c r="F118" s="35"/>
    </row>
    <row r="119" spans="1:6" s="6" customFormat="1" hidden="1" outlineLevel="1">
      <c r="A119" s="30" t="s">
        <v>66</v>
      </c>
      <c r="B119" s="31" t="s">
        <v>258</v>
      </c>
      <c r="C119" s="30"/>
      <c r="D119" s="35"/>
      <c r="E119" s="35"/>
      <c r="F119" s="35"/>
    </row>
    <row r="120" spans="1:6" s="6" customFormat="1" hidden="1" outlineLevel="1">
      <c r="A120" s="30"/>
      <c r="B120" s="31" t="s">
        <v>188</v>
      </c>
      <c r="C120" s="30"/>
      <c r="D120" s="35"/>
      <c r="E120" s="35"/>
      <c r="F120" s="35"/>
    </row>
    <row r="121" spans="1:6" s="6" customFormat="1" ht="25.5" hidden="1" outlineLevel="1">
      <c r="A121" s="30" t="s">
        <v>168</v>
      </c>
      <c r="B121" s="31" t="s">
        <v>259</v>
      </c>
      <c r="C121" s="30" t="s">
        <v>260</v>
      </c>
      <c r="D121" s="35"/>
      <c r="E121" s="35"/>
      <c r="F121" s="35"/>
    </row>
    <row r="122" spans="1:6" s="6" customFormat="1" ht="38.25" hidden="1" outlineLevel="1">
      <c r="A122" s="30" t="s">
        <v>170</v>
      </c>
      <c r="B122" s="31" t="s">
        <v>261</v>
      </c>
      <c r="C122" s="30" t="s">
        <v>260</v>
      </c>
      <c r="D122" s="35"/>
      <c r="E122" s="35"/>
      <c r="F122" s="35"/>
    </row>
    <row r="123" spans="1:6" s="6" customFormat="1" hidden="1" outlineLevel="1">
      <c r="A123" s="30"/>
      <c r="B123" s="31" t="s">
        <v>245</v>
      </c>
      <c r="C123" s="30" t="s">
        <v>260</v>
      </c>
      <c r="D123" s="35"/>
      <c r="E123" s="35"/>
      <c r="F123" s="35"/>
    </row>
    <row r="124" spans="1:6" s="6" customFormat="1" hidden="1" outlineLevel="1">
      <c r="A124" s="30"/>
      <c r="B124" s="31" t="s">
        <v>246</v>
      </c>
      <c r="C124" s="30" t="s">
        <v>260</v>
      </c>
      <c r="D124" s="35"/>
      <c r="E124" s="35"/>
      <c r="F124" s="35"/>
    </row>
    <row r="125" spans="1:6" s="6" customFormat="1" hidden="1" outlineLevel="1">
      <c r="A125" s="30"/>
      <c r="B125" s="31" t="s">
        <v>247</v>
      </c>
      <c r="C125" s="30" t="s">
        <v>260</v>
      </c>
      <c r="D125" s="35"/>
      <c r="E125" s="35"/>
      <c r="F125" s="35"/>
    </row>
    <row r="126" spans="1:6" s="6" customFormat="1" hidden="1" outlineLevel="1">
      <c r="A126" s="30" t="s">
        <v>68</v>
      </c>
      <c r="B126" s="31" t="s">
        <v>262</v>
      </c>
      <c r="C126" s="30" t="s">
        <v>260</v>
      </c>
      <c r="D126" s="35"/>
      <c r="E126" s="35"/>
      <c r="F126" s="35"/>
    </row>
    <row r="127" spans="1:6" s="6" customFormat="1" hidden="1" outlineLevel="1">
      <c r="A127" s="30" t="s">
        <v>70</v>
      </c>
      <c r="B127" s="31" t="s">
        <v>263</v>
      </c>
      <c r="C127" s="30" t="s">
        <v>76</v>
      </c>
      <c r="D127" s="35"/>
      <c r="E127" s="35"/>
      <c r="F127" s="35"/>
    </row>
    <row r="128" spans="1:6" s="6" customFormat="1" ht="25.5" hidden="1" outlineLevel="1">
      <c r="A128" s="30" t="s">
        <v>73</v>
      </c>
      <c r="B128" s="31" t="s">
        <v>9</v>
      </c>
      <c r="C128" s="30"/>
      <c r="D128" s="35"/>
      <c r="E128" s="35"/>
      <c r="F128" s="35"/>
    </row>
    <row r="129" spans="1:6" s="6" customFormat="1" hidden="1" outlineLevel="1">
      <c r="A129" s="30" t="s">
        <v>264</v>
      </c>
      <c r="B129" s="31" t="s">
        <v>202</v>
      </c>
      <c r="C129" s="30" t="s">
        <v>203</v>
      </c>
      <c r="D129" s="35"/>
      <c r="E129" s="35"/>
      <c r="F129" s="35"/>
    </row>
    <row r="130" spans="1:6" s="6" customFormat="1" ht="25.5" hidden="1" outlineLevel="1">
      <c r="A130" s="30" t="s">
        <v>265</v>
      </c>
      <c r="B130" s="31" t="s">
        <v>205</v>
      </c>
      <c r="C130" s="57" t="s">
        <v>206</v>
      </c>
      <c r="D130" s="35"/>
      <c r="E130" s="35"/>
      <c r="F130" s="35"/>
    </row>
    <row r="131" spans="1:6" s="6" customFormat="1" ht="25.5" hidden="1" outlineLevel="1">
      <c r="A131" s="30" t="s">
        <v>266</v>
      </c>
      <c r="B131" s="31" t="s">
        <v>208</v>
      </c>
      <c r="C131" s="30"/>
      <c r="D131" s="35"/>
      <c r="E131" s="35"/>
      <c r="F131" s="35"/>
    </row>
    <row r="132" spans="1:6" s="6" customFormat="1" hidden="1" outlineLevel="1">
      <c r="A132" s="30" t="s">
        <v>75</v>
      </c>
      <c r="B132" s="31" t="s">
        <v>267</v>
      </c>
      <c r="C132" s="30" t="s">
        <v>76</v>
      </c>
      <c r="D132" s="35"/>
      <c r="E132" s="35"/>
      <c r="F132" s="35"/>
    </row>
    <row r="133" spans="1:6" s="6" customFormat="1" hidden="1" outlineLevel="1">
      <c r="A133" s="30" t="s">
        <v>80</v>
      </c>
      <c r="B133" s="31" t="s">
        <v>268</v>
      </c>
      <c r="C133" s="30" t="s">
        <v>76</v>
      </c>
      <c r="D133" s="35"/>
      <c r="E133" s="35"/>
      <c r="F133" s="35"/>
    </row>
    <row r="134" spans="1:6" s="6" customFormat="1" hidden="1" outlineLevel="1">
      <c r="A134" s="30" t="s">
        <v>90</v>
      </c>
      <c r="B134" s="31" t="s">
        <v>269</v>
      </c>
      <c r="C134" s="30" t="s">
        <v>76</v>
      </c>
      <c r="D134" s="35"/>
      <c r="E134" s="35"/>
      <c r="F134" s="35"/>
    </row>
    <row r="135" spans="1:6" s="6" customFormat="1" hidden="1" outlineLevel="1">
      <c r="A135" s="30" t="s">
        <v>91</v>
      </c>
      <c r="B135" s="31" t="s">
        <v>162</v>
      </c>
      <c r="C135" s="30" t="s">
        <v>76</v>
      </c>
      <c r="D135" s="35"/>
      <c r="E135" s="35"/>
      <c r="F135" s="35"/>
    </row>
    <row r="136" spans="1:6" s="6" customFormat="1" ht="25.5" hidden="1" outlineLevel="1">
      <c r="A136" s="30" t="s">
        <v>100</v>
      </c>
      <c r="B136" s="31" t="s">
        <v>270</v>
      </c>
      <c r="C136" s="30" t="s">
        <v>271</v>
      </c>
      <c r="D136" s="35"/>
      <c r="E136" s="35"/>
      <c r="F136" s="35"/>
    </row>
    <row r="137" spans="1:6" s="6" customFormat="1" ht="38.25" hidden="1" outlineLevel="1">
      <c r="A137" s="30" t="s">
        <v>105</v>
      </c>
      <c r="B137" s="31" t="s">
        <v>10</v>
      </c>
      <c r="C137" s="30"/>
      <c r="D137" s="35"/>
      <c r="E137" s="35"/>
      <c r="F137" s="35"/>
    </row>
    <row r="138" spans="1:6" s="6" customFormat="1" ht="26.25" customHeight="1" collapsed="1">
      <c r="A138" s="109" t="s">
        <v>272</v>
      </c>
      <c r="B138" s="110"/>
      <c r="C138" s="110"/>
      <c r="D138" s="110"/>
      <c r="E138" s="110"/>
      <c r="F138" s="111"/>
    </row>
    <row r="139" spans="1:6">
      <c r="A139" s="30" t="s">
        <v>64</v>
      </c>
      <c r="B139" s="31" t="s">
        <v>25</v>
      </c>
      <c r="C139" s="30" t="s">
        <v>27</v>
      </c>
      <c r="D139" s="23">
        <f>[29]Ф4!$J$11</f>
        <v>453.2</v>
      </c>
      <c r="E139" s="23">
        <f>'[30]0.1'!$I$11</f>
        <v>453.19999999999987</v>
      </c>
      <c r="F139" s="23">
        <f>'[30]0.1'!$L$11</f>
        <v>453.19999999999987</v>
      </c>
    </row>
    <row r="140" spans="1:6" ht="38.25">
      <c r="A140" s="30" t="s">
        <v>65</v>
      </c>
      <c r="B140" s="31" t="s">
        <v>26</v>
      </c>
      <c r="C140" s="30" t="s">
        <v>27</v>
      </c>
      <c r="D140" s="23">
        <f>[29]Ф4!$J$12-[29]Ф4!$J$14</f>
        <v>422.52735532130913</v>
      </c>
      <c r="E140" s="23">
        <f>'[30]0.1'!$I$12</f>
        <v>442.96498142743042</v>
      </c>
      <c r="F140" s="23">
        <f>'[30]0.1'!$L$12</f>
        <v>442.32273529427806</v>
      </c>
    </row>
    <row r="141" spans="1:6">
      <c r="A141" s="30" t="s">
        <v>66</v>
      </c>
      <c r="B141" s="31" t="s">
        <v>67</v>
      </c>
      <c r="C141" s="30" t="s">
        <v>128</v>
      </c>
      <c r="D141" s="23">
        <f>'[4]НГРЭС Б1'!$E$7</f>
        <v>2575.837</v>
      </c>
      <c r="E141" s="23">
        <f>'[30]0.1'!$I$13</f>
        <v>3432.0001000000002</v>
      </c>
      <c r="F141" s="23">
        <f>'[30]0.1'!$L$13</f>
        <v>3186.8901109582889</v>
      </c>
    </row>
    <row r="142" spans="1:6">
      <c r="A142" s="30" t="s">
        <v>68</v>
      </c>
      <c r="B142" s="31" t="s">
        <v>69</v>
      </c>
      <c r="C142" s="30" t="s">
        <v>128</v>
      </c>
      <c r="D142" s="23">
        <f>'[4]НГРЭС Б1'!$E$22</f>
        <v>2526.4519999999998</v>
      </c>
      <c r="E142" s="23">
        <f>'[30]0.1'!$I$15</f>
        <v>3380.7377946595557</v>
      </c>
      <c r="F142" s="23">
        <f>'[30]0.1'!$L$15</f>
        <v>3130.1135781906469</v>
      </c>
    </row>
    <row r="143" spans="1:6">
      <c r="A143" s="30" t="s">
        <v>70</v>
      </c>
      <c r="B143" s="31" t="s">
        <v>71</v>
      </c>
      <c r="C143" s="30" t="s">
        <v>72</v>
      </c>
      <c r="D143" s="23">
        <f>'[4]НГРЭС Б1'!$E$23</f>
        <v>1.0499999999999996</v>
      </c>
      <c r="E143" s="23">
        <f>'[30]0.1'!$I$16</f>
        <v>0</v>
      </c>
      <c r="F143" s="23">
        <f>'[30]0.1'!$L$16</f>
        <v>0</v>
      </c>
    </row>
    <row r="144" spans="1:6">
      <c r="A144" s="30" t="s">
        <v>73</v>
      </c>
      <c r="B144" s="31" t="s">
        <v>74</v>
      </c>
      <c r="C144" s="30" t="s">
        <v>72</v>
      </c>
      <c r="D144" s="23">
        <f>'[4]НГРЭС Б1'!$E$29</f>
        <v>0</v>
      </c>
      <c r="E144" s="23">
        <f>'[30]0.1'!$I$17</f>
        <v>0</v>
      </c>
      <c r="F144" s="23">
        <f>'[30]0.1'!$L$17</f>
        <v>0</v>
      </c>
    </row>
    <row r="145" spans="1:8">
      <c r="A145" s="30" t="s">
        <v>75</v>
      </c>
      <c r="B145" s="31" t="s">
        <v>8</v>
      </c>
      <c r="C145" s="30" t="s">
        <v>76</v>
      </c>
      <c r="D145" s="34"/>
      <c r="E145" s="23">
        <f>'[30]0.1'!$I$43</f>
        <v>4043691.7834690325</v>
      </c>
      <c r="F145" s="23">
        <f>'[30]0.1'!$L$43</f>
        <v>4167124.4853258962</v>
      </c>
    </row>
    <row r="146" spans="1:8">
      <c r="A146" s="30"/>
      <c r="B146" s="31" t="s">
        <v>188</v>
      </c>
      <c r="C146" s="30"/>
      <c r="D146" s="34"/>
      <c r="E146" s="34"/>
      <c r="F146" s="34"/>
    </row>
    <row r="147" spans="1:8">
      <c r="A147" s="30" t="s">
        <v>77</v>
      </c>
      <c r="B147" s="32" t="s">
        <v>11</v>
      </c>
      <c r="C147" s="30" t="s">
        <v>76</v>
      </c>
      <c r="D147" s="34"/>
      <c r="E147" s="23">
        <f>'[30]0.1'!$G$43</f>
        <v>2878295.2618301339</v>
      </c>
      <c r="F147" s="23">
        <f>'[30]0.1'!$J$43</f>
        <v>2949887.1344967037</v>
      </c>
    </row>
    <row r="148" spans="1:8">
      <c r="A148" s="30" t="s">
        <v>78</v>
      </c>
      <c r="B148" s="32" t="s">
        <v>12</v>
      </c>
      <c r="C148" s="30" t="s">
        <v>76</v>
      </c>
      <c r="D148" s="34"/>
      <c r="E148" s="23">
        <f>'[30]0.1'!$H$43</f>
        <v>1165396.5216388989</v>
      </c>
      <c r="F148" s="23">
        <f>'[30]0.1'!$K$43</f>
        <v>1217237.3508291922</v>
      </c>
    </row>
    <row r="149" spans="1:8" ht="25.5">
      <c r="A149" s="30" t="s">
        <v>79</v>
      </c>
      <c r="B149" s="32" t="s">
        <v>13</v>
      </c>
      <c r="C149" s="30" t="s">
        <v>76</v>
      </c>
      <c r="D149" s="35"/>
      <c r="E149" s="35"/>
      <c r="F149" s="35"/>
    </row>
    <row r="150" spans="1:8">
      <c r="A150" s="30" t="s">
        <v>80</v>
      </c>
      <c r="B150" s="31" t="s">
        <v>81</v>
      </c>
      <c r="C150" s="30" t="s">
        <v>76</v>
      </c>
      <c r="D150" s="35"/>
      <c r="E150" s="23">
        <f>'[30]0.1'!$I$31</f>
        <v>2871323.970891803</v>
      </c>
      <c r="F150" s="23">
        <f>'[30]0.1'!$L$31</f>
        <v>2942713.5840197965</v>
      </c>
      <c r="G150" s="41"/>
      <c r="H150" s="41"/>
    </row>
    <row r="151" spans="1:8">
      <c r="A151" s="30"/>
      <c r="B151" s="31" t="s">
        <v>188</v>
      </c>
      <c r="C151" s="30"/>
      <c r="D151" s="35"/>
      <c r="E151" s="34"/>
      <c r="F151" s="34"/>
    </row>
    <row r="152" spans="1:8">
      <c r="A152" s="30" t="s">
        <v>82</v>
      </c>
      <c r="B152" s="32" t="s">
        <v>83</v>
      </c>
      <c r="C152" s="30" t="s">
        <v>76</v>
      </c>
      <c r="D152" s="35"/>
      <c r="E152" s="23">
        <f>'[30]0.1'!$I$32</f>
        <v>2871323.970891803</v>
      </c>
      <c r="F152" s="23">
        <f>'[30]0.1'!$L$32</f>
        <v>2942713.5840197965</v>
      </c>
      <c r="G152" s="41"/>
      <c r="H152" s="41"/>
    </row>
    <row r="153" spans="1:8" ht="25.5">
      <c r="A153" s="30"/>
      <c r="B153" s="32" t="s">
        <v>84</v>
      </c>
      <c r="C153" s="30" t="s">
        <v>28</v>
      </c>
      <c r="D153" s="23">
        <f>'[4]НГРЭС Б1'!$E$32</f>
        <v>213.89248564468079</v>
      </c>
      <c r="E153" s="23">
        <f>'[30]4'!$L$24</f>
        <v>219.30000000000004</v>
      </c>
      <c r="F153" s="23">
        <f>'[30]4'!$M$24</f>
        <v>219.3</v>
      </c>
      <c r="G153" s="41"/>
      <c r="H153" s="41"/>
    </row>
    <row r="154" spans="1:8">
      <c r="A154" s="30" t="s">
        <v>85</v>
      </c>
      <c r="B154" s="32" t="s">
        <v>86</v>
      </c>
      <c r="C154" s="30" t="s">
        <v>76</v>
      </c>
      <c r="D154" s="35"/>
      <c r="E154" s="23">
        <f>'[30]0.1'!$I$33</f>
        <v>0</v>
      </c>
      <c r="F154" s="23">
        <f>'[30]0.1'!$L$33</f>
        <v>0</v>
      </c>
    </row>
    <row r="155" spans="1:8">
      <c r="A155" s="30"/>
      <c r="B155" s="32" t="s">
        <v>87</v>
      </c>
      <c r="C155" s="30" t="s">
        <v>88</v>
      </c>
      <c r="D155" s="23">
        <f>'[4]НГРЭС Б1'!$E$36</f>
        <v>150.47619047619054</v>
      </c>
      <c r="E155" s="23">
        <f>'[30]4'!$L$28</f>
        <v>151.6</v>
      </c>
      <c r="F155" s="23">
        <f>'[30]4'!$M$28</f>
        <v>0</v>
      </c>
    </row>
    <row r="156" spans="1:8" ht="25.5">
      <c r="A156" s="30"/>
      <c r="B156" s="7" t="s">
        <v>89</v>
      </c>
      <c r="C156" s="30" t="s">
        <v>24</v>
      </c>
      <c r="D156" s="70" t="s">
        <v>309</v>
      </c>
      <c r="E156" s="88" t="s">
        <v>319</v>
      </c>
      <c r="F156" s="88" t="s">
        <v>319</v>
      </c>
    </row>
    <row r="157" spans="1:8">
      <c r="A157" s="30" t="s">
        <v>90</v>
      </c>
      <c r="B157" s="7" t="s">
        <v>14</v>
      </c>
      <c r="C157" s="30" t="s">
        <v>76</v>
      </c>
      <c r="D157" s="35"/>
      <c r="E157" s="35"/>
      <c r="F157" s="35"/>
    </row>
    <row r="158" spans="1:8" ht="25.5">
      <c r="A158" s="30" t="s">
        <v>91</v>
      </c>
      <c r="B158" s="7" t="s">
        <v>9</v>
      </c>
      <c r="C158" s="30" t="s">
        <v>24</v>
      </c>
      <c r="D158" s="35"/>
      <c r="E158" s="35"/>
      <c r="F158" s="35"/>
    </row>
    <row r="159" spans="1:8">
      <c r="A159" s="30" t="s">
        <v>92</v>
      </c>
      <c r="B159" s="32" t="s">
        <v>93</v>
      </c>
      <c r="C159" s="30" t="s">
        <v>94</v>
      </c>
      <c r="D159" s="35"/>
      <c r="E159" s="35"/>
      <c r="F159" s="35"/>
    </row>
    <row r="160" spans="1:8" ht="25.5">
      <c r="A160" s="33" t="s">
        <v>95</v>
      </c>
      <c r="B160" s="32" t="s">
        <v>96</v>
      </c>
      <c r="C160" s="24" t="s">
        <v>97</v>
      </c>
      <c r="D160" s="35"/>
      <c r="E160" s="35"/>
      <c r="F160" s="35"/>
    </row>
    <row r="161" spans="1:12" ht="25.5">
      <c r="A161" s="30" t="s">
        <v>98</v>
      </c>
      <c r="B161" s="32" t="s">
        <v>99</v>
      </c>
      <c r="C161" s="30" t="s">
        <v>24</v>
      </c>
      <c r="D161" s="35"/>
      <c r="E161" s="35"/>
      <c r="F161" s="35"/>
    </row>
    <row r="162" spans="1:12">
      <c r="A162" s="30" t="s">
        <v>100</v>
      </c>
      <c r="B162" s="7" t="s">
        <v>101</v>
      </c>
      <c r="C162" s="30" t="s">
        <v>76</v>
      </c>
      <c r="D162" s="35"/>
      <c r="E162" s="35"/>
      <c r="F162" s="35"/>
      <c r="G162" s="41"/>
      <c r="H162" s="89"/>
      <c r="I162" s="41"/>
      <c r="J162" s="41"/>
      <c r="K162" s="41"/>
      <c r="L162" s="41"/>
    </row>
    <row r="163" spans="1:12">
      <c r="A163" s="30"/>
      <c r="B163" s="31" t="s">
        <v>188</v>
      </c>
      <c r="C163" s="30"/>
      <c r="D163" s="35"/>
      <c r="E163" s="35"/>
      <c r="F163" s="35"/>
      <c r="H163" s="41"/>
      <c r="I163" s="41"/>
      <c r="J163" s="41"/>
      <c r="K163" s="41"/>
      <c r="L163" s="41"/>
    </row>
    <row r="164" spans="1:12">
      <c r="A164" s="30" t="s">
        <v>102</v>
      </c>
      <c r="B164" s="32" t="s">
        <v>15</v>
      </c>
      <c r="C164" s="30" t="s">
        <v>76</v>
      </c>
      <c r="D164" s="35"/>
      <c r="E164" s="35"/>
      <c r="F164" s="35"/>
      <c r="G164" s="41"/>
      <c r="H164" s="41"/>
      <c r="I164" s="41"/>
      <c r="J164" s="41"/>
      <c r="K164" s="41"/>
      <c r="L164" s="41"/>
    </row>
    <row r="165" spans="1:12">
      <c r="A165" s="30" t="s">
        <v>103</v>
      </c>
      <c r="B165" s="32" t="s">
        <v>16</v>
      </c>
      <c r="C165" s="30" t="s">
        <v>76</v>
      </c>
      <c r="D165" s="35"/>
      <c r="E165" s="35"/>
      <c r="F165" s="35"/>
      <c r="H165" s="41"/>
      <c r="I165" s="90"/>
      <c r="J165" s="41"/>
      <c r="K165" s="41"/>
      <c r="L165" s="41"/>
    </row>
    <row r="166" spans="1:12" ht="25.5">
      <c r="A166" s="30" t="s">
        <v>104</v>
      </c>
      <c r="B166" s="32" t="s">
        <v>17</v>
      </c>
      <c r="C166" s="30" t="s">
        <v>76</v>
      </c>
      <c r="D166" s="35"/>
      <c r="E166" s="35"/>
      <c r="F166" s="35"/>
      <c r="H166" s="41"/>
      <c r="I166" s="41"/>
      <c r="J166" s="41"/>
      <c r="K166" s="41"/>
      <c r="L166" s="41"/>
    </row>
    <row r="167" spans="1:12">
      <c r="A167" s="30" t="s">
        <v>145</v>
      </c>
      <c r="B167" s="32" t="s">
        <v>146</v>
      </c>
      <c r="C167" s="30" t="s">
        <v>76</v>
      </c>
      <c r="D167" s="35"/>
      <c r="E167" s="35"/>
      <c r="F167" s="35"/>
      <c r="H167" s="41"/>
      <c r="I167" s="41"/>
      <c r="J167" s="41"/>
      <c r="K167" s="41"/>
      <c r="L167" s="41"/>
    </row>
    <row r="168" spans="1:12">
      <c r="A168" s="30" t="s">
        <v>105</v>
      </c>
      <c r="B168" s="7" t="s">
        <v>106</v>
      </c>
      <c r="C168" s="30" t="s">
        <v>76</v>
      </c>
      <c r="D168" s="35"/>
      <c r="E168" s="35"/>
      <c r="F168" s="35"/>
      <c r="H168" s="41"/>
      <c r="I168" s="41"/>
      <c r="J168" s="41"/>
      <c r="K168" s="41"/>
      <c r="L168" s="41"/>
    </row>
    <row r="169" spans="1:12">
      <c r="A169" s="30"/>
      <c r="B169" s="31" t="s">
        <v>188</v>
      </c>
      <c r="C169" s="30"/>
      <c r="D169" s="35"/>
      <c r="E169" s="35"/>
      <c r="F169" s="35"/>
    </row>
    <row r="170" spans="1:12">
      <c r="A170" s="30" t="s">
        <v>107</v>
      </c>
      <c r="B170" s="32" t="s">
        <v>18</v>
      </c>
      <c r="C170" s="30" t="s">
        <v>76</v>
      </c>
      <c r="D170" s="35"/>
      <c r="E170" s="35"/>
      <c r="F170" s="35"/>
    </row>
    <row r="171" spans="1:12">
      <c r="A171" s="30" t="s">
        <v>108</v>
      </c>
      <c r="B171" s="32" t="s">
        <v>31</v>
      </c>
      <c r="C171" s="30" t="s">
        <v>76</v>
      </c>
      <c r="D171" s="35"/>
      <c r="E171" s="35"/>
      <c r="F171" s="35"/>
    </row>
    <row r="172" spans="1:12">
      <c r="A172" s="30" t="s">
        <v>109</v>
      </c>
      <c r="B172" s="7" t="s">
        <v>110</v>
      </c>
      <c r="C172" s="30" t="s">
        <v>76</v>
      </c>
      <c r="D172" s="35"/>
      <c r="E172" s="35"/>
      <c r="F172" s="35"/>
    </row>
    <row r="173" spans="1:12">
      <c r="A173" s="30"/>
      <c r="B173" s="31" t="s">
        <v>188</v>
      </c>
      <c r="C173" s="30"/>
      <c r="D173" s="35"/>
      <c r="E173" s="35"/>
      <c r="F173" s="35"/>
    </row>
    <row r="174" spans="1:12">
      <c r="A174" s="30" t="s">
        <v>111</v>
      </c>
      <c r="B174" s="32" t="s">
        <v>15</v>
      </c>
      <c r="C174" s="30" t="s">
        <v>76</v>
      </c>
      <c r="D174" s="35"/>
      <c r="E174" s="35"/>
      <c r="F174" s="35"/>
    </row>
    <row r="175" spans="1:12">
      <c r="A175" s="30" t="s">
        <v>112</v>
      </c>
      <c r="B175" s="32" t="s">
        <v>16</v>
      </c>
      <c r="C175" s="30" t="s">
        <v>76</v>
      </c>
      <c r="D175" s="35"/>
      <c r="E175" s="35"/>
      <c r="F175" s="35"/>
    </row>
    <row r="176" spans="1:12" ht="25.5">
      <c r="A176" s="30" t="s">
        <v>113</v>
      </c>
      <c r="B176" s="32" t="s">
        <v>17</v>
      </c>
      <c r="C176" s="30" t="s">
        <v>76</v>
      </c>
      <c r="D176" s="35"/>
      <c r="E176" s="35"/>
      <c r="F176" s="35"/>
    </row>
    <row r="177" spans="1:6" ht="25.5">
      <c r="A177" s="30" t="s">
        <v>114</v>
      </c>
      <c r="B177" s="7" t="s">
        <v>115</v>
      </c>
      <c r="C177" s="30" t="s">
        <v>76</v>
      </c>
      <c r="D177" s="35"/>
      <c r="E177" s="35"/>
      <c r="F177" s="35"/>
    </row>
    <row r="178" spans="1:6">
      <c r="A178" s="30"/>
      <c r="B178" s="31" t="s">
        <v>188</v>
      </c>
      <c r="C178" s="30"/>
      <c r="D178" s="34"/>
      <c r="E178" s="35"/>
      <c r="F178" s="35"/>
    </row>
    <row r="179" spans="1:6">
      <c r="A179" s="30" t="s">
        <v>116</v>
      </c>
      <c r="B179" s="32" t="s">
        <v>15</v>
      </c>
      <c r="C179" s="30" t="s">
        <v>76</v>
      </c>
      <c r="D179" s="35"/>
      <c r="E179" s="35"/>
      <c r="F179" s="35"/>
    </row>
    <row r="180" spans="1:6">
      <c r="A180" s="30" t="s">
        <v>117</v>
      </c>
      <c r="B180" s="32" t="s">
        <v>16</v>
      </c>
      <c r="C180" s="30" t="s">
        <v>76</v>
      </c>
      <c r="D180" s="35"/>
      <c r="E180" s="35"/>
      <c r="F180" s="35"/>
    </row>
    <row r="181" spans="1:6" ht="25.5">
      <c r="A181" s="30" t="s">
        <v>118</v>
      </c>
      <c r="B181" s="32" t="s">
        <v>17</v>
      </c>
      <c r="C181" s="30" t="s">
        <v>76</v>
      </c>
      <c r="D181" s="35"/>
      <c r="E181" s="35"/>
      <c r="F181" s="35"/>
    </row>
    <row r="182" spans="1:6">
      <c r="A182" s="30" t="s">
        <v>119</v>
      </c>
      <c r="B182" s="7" t="s">
        <v>162</v>
      </c>
      <c r="C182" s="30" t="s">
        <v>76</v>
      </c>
      <c r="D182" s="35"/>
      <c r="E182" s="35"/>
      <c r="F182" s="35"/>
    </row>
    <row r="183" spans="1:6" ht="25.5">
      <c r="A183" s="30" t="s">
        <v>120</v>
      </c>
      <c r="B183" s="7" t="s">
        <v>325</v>
      </c>
      <c r="C183" s="30" t="s">
        <v>121</v>
      </c>
      <c r="D183" s="35"/>
      <c r="E183" s="35"/>
      <c r="F183" s="35"/>
    </row>
    <row r="184" spans="1:6" ht="38.25">
      <c r="A184" s="30" t="s">
        <v>122</v>
      </c>
      <c r="B184" s="7" t="s">
        <v>10</v>
      </c>
      <c r="C184" s="30" t="s">
        <v>24</v>
      </c>
      <c r="D184" s="115" t="s">
        <v>123</v>
      </c>
      <c r="E184" s="115"/>
      <c r="F184" s="115"/>
    </row>
    <row r="185" spans="1:6">
      <c r="B185" s="6"/>
    </row>
    <row r="186" spans="1:6">
      <c r="A186" s="113" t="s">
        <v>124</v>
      </c>
      <c r="B186" s="113"/>
      <c r="C186" s="113"/>
      <c r="D186" s="113"/>
      <c r="E186" s="113"/>
      <c r="F186" s="113"/>
    </row>
    <row r="187" spans="1:6">
      <c r="A187" s="58" t="s">
        <v>274</v>
      </c>
      <c r="C187" s="27"/>
    </row>
    <row r="188" spans="1:6">
      <c r="A188" s="58" t="s">
        <v>275</v>
      </c>
    </row>
    <row r="189" spans="1:6">
      <c r="A189" s="58" t="s">
        <v>276</v>
      </c>
    </row>
    <row r="191" spans="1:6">
      <c r="A191" s="56" t="s">
        <v>277</v>
      </c>
    </row>
    <row r="192" spans="1:6" ht="93" customHeight="1">
      <c r="A192" s="112" t="s">
        <v>301</v>
      </c>
      <c r="B192" s="112"/>
      <c r="C192" s="112"/>
      <c r="D192" s="112"/>
      <c r="E192" s="112"/>
      <c r="F192" s="112"/>
    </row>
    <row r="193" spans="1:6" ht="12.75" customHeight="1">
      <c r="A193" s="112" t="s">
        <v>278</v>
      </c>
      <c r="B193" s="112"/>
      <c r="C193" s="112"/>
      <c r="D193" s="112"/>
      <c r="E193" s="112"/>
      <c r="F193" s="112"/>
    </row>
    <row r="194" spans="1:6">
      <c r="A194" s="112"/>
      <c r="B194" s="112"/>
      <c r="C194" s="112"/>
      <c r="D194" s="112"/>
      <c r="E194" s="112"/>
      <c r="F194" s="112"/>
    </row>
    <row r="195" spans="1:6">
      <c r="A195" s="27"/>
    </row>
    <row r="196" spans="1:6">
      <c r="A196" s="27"/>
      <c r="B196" s="26"/>
      <c r="C196" s="27"/>
    </row>
    <row r="197" spans="1:6">
      <c r="A197" s="27"/>
    </row>
    <row r="198" spans="1:6">
      <c r="A198" s="27"/>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I47"/>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5.7109375" style="1" customWidth="1"/>
    <col min="2" max="2" width="44.140625" style="10" customWidth="1"/>
    <col min="3" max="3" width="14.28515625" style="22"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2"/>
      <c r="I1" s="21" t="s">
        <v>60</v>
      </c>
    </row>
    <row r="2" spans="1:9" ht="39.75" customHeight="1">
      <c r="F2" s="22"/>
      <c r="H2" s="121" t="s">
        <v>152</v>
      </c>
      <c r="I2" s="121"/>
    </row>
    <row r="3" spans="1:9">
      <c r="F3" s="22"/>
    </row>
    <row r="4" spans="1:9">
      <c r="A4" s="96" t="s">
        <v>32</v>
      </c>
      <c r="B4" s="122"/>
      <c r="C4" s="122"/>
      <c r="D4" s="122"/>
      <c r="E4" s="122"/>
      <c r="F4" s="122"/>
      <c r="G4" s="122"/>
      <c r="H4" s="122"/>
      <c r="I4" s="122"/>
    </row>
    <row r="5" spans="1:9">
      <c r="A5" s="96" t="str">
        <f>Титульный!$C$20</f>
        <v>Няганская ГРЭС (БЛ 1) НВ</v>
      </c>
      <c r="B5" s="122"/>
      <c r="C5" s="122"/>
      <c r="D5" s="122"/>
      <c r="E5" s="122"/>
      <c r="F5" s="122"/>
      <c r="G5" s="122"/>
      <c r="H5" s="122"/>
      <c r="I5" s="122"/>
    </row>
    <row r="7" spans="1:9" s="1" customFormat="1" ht="32.25" customHeight="1">
      <c r="A7" s="123" t="s">
        <v>63</v>
      </c>
      <c r="B7" s="123" t="s">
        <v>6</v>
      </c>
      <c r="C7" s="123" t="s">
        <v>129</v>
      </c>
      <c r="D7" s="123" t="s">
        <v>144</v>
      </c>
      <c r="E7" s="123"/>
      <c r="F7" s="123" t="s">
        <v>126</v>
      </c>
      <c r="G7" s="123"/>
      <c r="H7" s="123" t="s">
        <v>127</v>
      </c>
      <c r="I7" s="123"/>
    </row>
    <row r="8" spans="1:9" s="1" customFormat="1">
      <c r="A8" s="123"/>
      <c r="B8" s="123"/>
      <c r="C8" s="123"/>
      <c r="D8" s="36">
        <f>Титульный!$B$5-2</f>
        <v>2024</v>
      </c>
      <c r="E8" s="37" t="s">
        <v>53</v>
      </c>
      <c r="F8" s="36">
        <f>Титульный!$B$5-1</f>
        <v>2025</v>
      </c>
      <c r="G8" s="37" t="s">
        <v>53</v>
      </c>
      <c r="H8" s="36">
        <f>Титульный!$B$5</f>
        <v>2026</v>
      </c>
      <c r="I8" s="37" t="s">
        <v>53</v>
      </c>
    </row>
    <row r="9" spans="1:9" s="1" customFormat="1">
      <c r="A9" s="123"/>
      <c r="B9" s="123"/>
      <c r="C9" s="123"/>
      <c r="D9" s="8" t="s">
        <v>216</v>
      </c>
      <c r="E9" s="8" t="s">
        <v>217</v>
      </c>
      <c r="F9" s="8" t="s">
        <v>216</v>
      </c>
      <c r="G9" s="8" t="s">
        <v>217</v>
      </c>
      <c r="H9" s="8" t="s">
        <v>216</v>
      </c>
      <c r="I9" s="8" t="s">
        <v>217</v>
      </c>
    </row>
    <row r="10" spans="1:9" s="1" customFormat="1">
      <c r="A10" s="60" t="s">
        <v>292</v>
      </c>
      <c r="B10" s="61"/>
      <c r="C10" s="61"/>
      <c r="D10" s="38"/>
      <c r="E10" s="38"/>
      <c r="F10" s="38"/>
      <c r="G10" s="38"/>
      <c r="H10" s="38"/>
      <c r="I10" s="38"/>
    </row>
    <row r="11" spans="1:9" s="1" customFormat="1" ht="25.5" hidden="1" outlineLevel="1">
      <c r="A11" s="57" t="s">
        <v>155</v>
      </c>
      <c r="B11" s="31" t="s">
        <v>279</v>
      </c>
      <c r="C11" s="30"/>
      <c r="D11" s="38"/>
      <c r="E11" s="38"/>
      <c r="F11" s="38"/>
      <c r="G11" s="38"/>
      <c r="H11" s="38"/>
      <c r="I11" s="38"/>
    </row>
    <row r="12" spans="1:9" s="1" customFormat="1" ht="140.25" hidden="1" outlineLevel="1">
      <c r="A12" s="57"/>
      <c r="B12" s="31" t="s">
        <v>280</v>
      </c>
      <c r="C12" s="57" t="s">
        <v>281</v>
      </c>
      <c r="D12" s="38"/>
      <c r="E12" s="38"/>
      <c r="F12" s="38"/>
      <c r="G12" s="38"/>
      <c r="H12" s="38"/>
      <c r="I12" s="38"/>
    </row>
    <row r="13" spans="1:9" s="1" customFormat="1" ht="153" hidden="1" outlineLevel="1">
      <c r="A13" s="57"/>
      <c r="B13" s="31" t="s">
        <v>282</v>
      </c>
      <c r="C13" s="30" t="s">
        <v>283</v>
      </c>
      <c r="D13" s="38"/>
      <c r="E13" s="38"/>
      <c r="F13" s="38"/>
      <c r="G13" s="38"/>
      <c r="H13" s="38"/>
      <c r="I13" s="38"/>
    </row>
    <row r="14" spans="1:9" s="1" customFormat="1" hidden="1" outlineLevel="1">
      <c r="A14" s="57" t="s">
        <v>157</v>
      </c>
      <c r="B14" s="31" t="s">
        <v>284</v>
      </c>
      <c r="C14" s="30"/>
      <c r="D14" s="38"/>
      <c r="E14" s="38"/>
      <c r="F14" s="38"/>
      <c r="G14" s="38"/>
      <c r="H14" s="38"/>
      <c r="I14" s="38"/>
    </row>
    <row r="15" spans="1:9" s="1" customFormat="1" hidden="1" outlineLevel="1">
      <c r="A15" s="57"/>
      <c r="B15" s="31" t="s">
        <v>285</v>
      </c>
      <c r="C15" s="30"/>
      <c r="D15" s="38"/>
      <c r="E15" s="38"/>
      <c r="F15" s="38"/>
      <c r="G15" s="38"/>
      <c r="H15" s="38"/>
      <c r="I15" s="38"/>
    </row>
    <row r="16" spans="1:9" s="1" customFormat="1" ht="25.5" hidden="1" outlineLevel="1">
      <c r="A16" s="57"/>
      <c r="B16" s="31" t="s">
        <v>286</v>
      </c>
      <c r="C16" s="57" t="s">
        <v>281</v>
      </c>
      <c r="D16" s="38"/>
      <c r="E16" s="38"/>
      <c r="F16" s="38"/>
      <c r="G16" s="38"/>
      <c r="H16" s="38"/>
      <c r="I16" s="38"/>
    </row>
    <row r="17" spans="1:9" s="1" customFormat="1" ht="25.5" hidden="1" outlineLevel="1">
      <c r="A17" s="57"/>
      <c r="B17" s="31" t="s">
        <v>287</v>
      </c>
      <c r="C17" s="30" t="s">
        <v>283</v>
      </c>
      <c r="D17" s="38"/>
      <c r="E17" s="38"/>
      <c r="F17" s="38"/>
      <c r="G17" s="38"/>
      <c r="H17" s="38"/>
      <c r="I17" s="38"/>
    </row>
    <row r="18" spans="1:9" s="1" customFormat="1" hidden="1" outlineLevel="1">
      <c r="A18" s="57"/>
      <c r="B18" s="31" t="s">
        <v>288</v>
      </c>
      <c r="C18" s="30" t="s">
        <v>283</v>
      </c>
      <c r="D18" s="38"/>
      <c r="E18" s="38"/>
      <c r="F18" s="38"/>
      <c r="G18" s="38"/>
      <c r="H18" s="38"/>
      <c r="I18" s="38"/>
    </row>
    <row r="19" spans="1:9" s="1" customFormat="1" collapsed="1">
      <c r="A19" s="59" t="s">
        <v>300</v>
      </c>
      <c r="B19" s="31"/>
      <c r="C19" s="30" t="s">
        <v>283</v>
      </c>
      <c r="D19" s="38"/>
      <c r="E19" s="38"/>
      <c r="F19" s="38"/>
      <c r="G19" s="38"/>
      <c r="H19" s="38"/>
      <c r="I19" s="38"/>
    </row>
    <row r="20" spans="1:9" s="1" customFormat="1">
      <c r="A20" s="59" t="s">
        <v>299</v>
      </c>
      <c r="B20" s="31"/>
      <c r="C20" s="30"/>
      <c r="D20" s="38"/>
      <c r="E20" s="38"/>
      <c r="F20" s="38"/>
      <c r="G20" s="38"/>
      <c r="H20" s="38"/>
      <c r="I20" s="38"/>
    </row>
    <row r="21" spans="1:9" s="1" customFormat="1" ht="25.5" hidden="1" outlineLevel="1">
      <c r="A21" s="57" t="s">
        <v>168</v>
      </c>
      <c r="B21" s="31" t="s">
        <v>289</v>
      </c>
      <c r="C21" s="30" t="s">
        <v>283</v>
      </c>
      <c r="D21" s="38"/>
      <c r="E21" s="38"/>
      <c r="F21" s="38"/>
      <c r="G21" s="38"/>
      <c r="H21" s="38"/>
      <c r="I21" s="38"/>
    </row>
    <row r="22" spans="1:9" s="1" customFormat="1" ht="51" hidden="1" outlineLevel="1">
      <c r="A22" s="57" t="s">
        <v>170</v>
      </c>
      <c r="B22" s="31" t="s">
        <v>290</v>
      </c>
      <c r="C22" s="30" t="s">
        <v>283</v>
      </c>
      <c r="D22" s="38"/>
      <c r="E22" s="38"/>
      <c r="F22" s="38"/>
      <c r="G22" s="38"/>
      <c r="H22" s="38"/>
      <c r="I22" s="38"/>
    </row>
    <row r="23" spans="1:9" s="1" customFormat="1" ht="25.5" hidden="1" outlineLevel="1">
      <c r="A23" s="57" t="s">
        <v>173</v>
      </c>
      <c r="B23" s="31" t="s">
        <v>291</v>
      </c>
      <c r="C23" s="30" t="s">
        <v>283</v>
      </c>
      <c r="D23" s="38"/>
      <c r="E23" s="38"/>
      <c r="F23" s="38"/>
      <c r="G23" s="38"/>
      <c r="H23" s="38"/>
      <c r="I23" s="38"/>
    </row>
    <row r="24" spans="1:9" s="1" customFormat="1" hidden="1" outlineLevel="1">
      <c r="A24" s="57"/>
      <c r="B24" s="31" t="s">
        <v>245</v>
      </c>
      <c r="C24" s="30" t="s">
        <v>283</v>
      </c>
      <c r="D24" s="38"/>
      <c r="E24" s="38"/>
      <c r="F24" s="38"/>
      <c r="G24" s="38"/>
      <c r="H24" s="38"/>
      <c r="I24" s="38"/>
    </row>
    <row r="25" spans="1:9" s="1" customFormat="1" hidden="1" outlineLevel="1">
      <c r="A25" s="57"/>
      <c r="B25" s="31" t="s">
        <v>246</v>
      </c>
      <c r="C25" s="30" t="s">
        <v>283</v>
      </c>
      <c r="D25" s="38"/>
      <c r="E25" s="38"/>
      <c r="F25" s="38"/>
      <c r="G25" s="38"/>
      <c r="H25" s="38"/>
      <c r="I25" s="38"/>
    </row>
    <row r="26" spans="1:9" s="1" customFormat="1" hidden="1" outlineLevel="1">
      <c r="A26" s="57"/>
      <c r="B26" s="31" t="s">
        <v>247</v>
      </c>
      <c r="C26" s="30" t="s">
        <v>283</v>
      </c>
      <c r="D26" s="38"/>
      <c r="E26" s="38"/>
      <c r="F26" s="38"/>
      <c r="G26" s="38"/>
      <c r="H26" s="38"/>
      <c r="I26" s="38"/>
    </row>
    <row r="27" spans="1:9" ht="12.75" customHeight="1" collapsed="1">
      <c r="A27" s="63" t="s">
        <v>293</v>
      </c>
      <c r="B27" s="62"/>
      <c r="C27" s="64"/>
      <c r="D27" s="38"/>
      <c r="E27" s="38"/>
      <c r="F27" s="38"/>
      <c r="G27" s="38"/>
      <c r="H27" s="38"/>
      <c r="I27" s="38"/>
    </row>
    <row r="28" spans="1:9" ht="25.5">
      <c r="A28" s="24" t="s">
        <v>130</v>
      </c>
      <c r="B28" s="31" t="s">
        <v>131</v>
      </c>
      <c r="C28" s="57" t="s">
        <v>296</v>
      </c>
      <c r="D28" s="23">
        <f>'[5]Утв. тарифы на ЭЭ и ЭМ'!$D$17</f>
        <v>625.41</v>
      </c>
      <c r="E28" s="23">
        <f>'[5]Утв. тарифы на ЭЭ и ЭМ'!$E$17</f>
        <v>692.18</v>
      </c>
      <c r="F28" s="23">
        <f>'[6]Утв. тарифы на ЭЭ и ЭМ'!$D$17</f>
        <v>692.18</v>
      </c>
      <c r="G28" s="23">
        <f>'[6]Утв. тарифы на ЭЭ и ЭМ'!$E$17</f>
        <v>851.38</v>
      </c>
      <c r="H28" s="119">
        <f>'[30]0.1'!$L$20</f>
        <v>942.4217558910043</v>
      </c>
      <c r="I28" s="120"/>
    </row>
    <row r="29" spans="1:9" ht="25.5">
      <c r="A29" s="24"/>
      <c r="B29" s="39" t="s">
        <v>326</v>
      </c>
      <c r="C29" s="57" t="s">
        <v>296</v>
      </c>
      <c r="D29" s="38"/>
      <c r="E29" s="38"/>
      <c r="F29" s="23">
        <f>'[30]2.2'!$G$170</f>
        <v>690.38682694163208</v>
      </c>
      <c r="G29" s="23">
        <f>'[30]2.1'!$G$170</f>
        <v>849.31874202948904</v>
      </c>
      <c r="H29" s="119">
        <f>'[30]2'!$G$170</f>
        <v>940.12996989100429</v>
      </c>
      <c r="I29" s="120"/>
    </row>
    <row r="30" spans="1:9" ht="25.5">
      <c r="A30" s="24" t="s">
        <v>132</v>
      </c>
      <c r="B30" s="31" t="s">
        <v>133</v>
      </c>
      <c r="C30" s="57" t="s">
        <v>297</v>
      </c>
      <c r="D30" s="23">
        <f>'[5]Утв. тарифы на ЭЭ и ЭМ'!$F$17</f>
        <v>196055.37</v>
      </c>
      <c r="E30" s="23">
        <f>'[5]Утв. тарифы на ЭЭ и ЭМ'!$G$17</f>
        <v>208602.91</v>
      </c>
      <c r="F30" s="23">
        <f>'[6]Утв. тарифы на ЭЭ и ЭМ'!$F$17</f>
        <v>208602.91</v>
      </c>
      <c r="G30" s="23">
        <f>'[6]Утв. тарифы на ЭЭ и ЭМ'!$G$17</f>
        <v>219241.66</v>
      </c>
      <c r="H30" s="119">
        <f>'[30]0.1'!$L$21</f>
        <v>229326.77388818111</v>
      </c>
      <c r="I30" s="120"/>
    </row>
    <row r="31" spans="1:9" ht="27.75" customHeight="1">
      <c r="A31" s="24" t="s">
        <v>134</v>
      </c>
      <c r="B31" s="31" t="s">
        <v>33</v>
      </c>
      <c r="C31" s="30" t="s">
        <v>294</v>
      </c>
      <c r="D31" s="38"/>
      <c r="E31" s="38"/>
      <c r="F31" s="38"/>
      <c r="G31" s="38"/>
      <c r="H31" s="38"/>
      <c r="I31" s="38"/>
    </row>
    <row r="32" spans="1:9" ht="26.25" customHeight="1">
      <c r="A32" s="24" t="s">
        <v>135</v>
      </c>
      <c r="B32" s="40" t="s">
        <v>34</v>
      </c>
      <c r="C32" s="30" t="s">
        <v>294</v>
      </c>
      <c r="D32" s="34"/>
      <c r="E32" s="34"/>
      <c r="F32" s="34"/>
      <c r="G32" s="34"/>
      <c r="H32" s="38"/>
      <c r="I32" s="38"/>
    </row>
    <row r="33" spans="1:9" ht="12.75" customHeight="1">
      <c r="A33" s="24" t="s">
        <v>136</v>
      </c>
      <c r="B33" s="40" t="s">
        <v>35</v>
      </c>
      <c r="C33" s="30" t="s">
        <v>294</v>
      </c>
      <c r="D33" s="38"/>
      <c r="E33" s="38"/>
      <c r="F33" s="38"/>
      <c r="G33" s="38"/>
      <c r="H33" s="38"/>
      <c r="I33" s="38"/>
    </row>
    <row r="34" spans="1:9" ht="12.75" customHeight="1">
      <c r="A34" s="24"/>
      <c r="B34" s="32" t="s">
        <v>36</v>
      </c>
      <c r="C34" s="30" t="s">
        <v>294</v>
      </c>
      <c r="D34" s="38"/>
      <c r="E34" s="38"/>
      <c r="F34" s="38"/>
      <c r="G34" s="38"/>
      <c r="H34" s="38"/>
      <c r="I34" s="38"/>
    </row>
    <row r="35" spans="1:9" ht="12.75" customHeight="1">
      <c r="A35" s="24"/>
      <c r="B35" s="32" t="s">
        <v>37</v>
      </c>
      <c r="C35" s="30" t="s">
        <v>294</v>
      </c>
      <c r="D35" s="38"/>
      <c r="E35" s="38"/>
      <c r="F35" s="38"/>
      <c r="G35" s="38"/>
      <c r="H35" s="38"/>
      <c r="I35" s="38"/>
    </row>
    <row r="36" spans="1:9" ht="12.75" customHeight="1">
      <c r="A36" s="24"/>
      <c r="B36" s="32" t="s">
        <v>38</v>
      </c>
      <c r="C36" s="30" t="s">
        <v>294</v>
      </c>
      <c r="D36" s="38"/>
      <c r="E36" s="38"/>
      <c r="F36" s="38"/>
      <c r="G36" s="38"/>
      <c r="H36" s="38"/>
      <c r="I36" s="38"/>
    </row>
    <row r="37" spans="1:9" ht="12.75" customHeight="1">
      <c r="A37" s="24"/>
      <c r="B37" s="32" t="s">
        <v>39</v>
      </c>
      <c r="C37" s="30" t="s">
        <v>294</v>
      </c>
      <c r="D37" s="38"/>
      <c r="E37" s="38"/>
      <c r="F37" s="38"/>
      <c r="G37" s="38"/>
      <c r="H37" s="38"/>
      <c r="I37" s="38"/>
    </row>
    <row r="38" spans="1:9" ht="12.75" customHeight="1">
      <c r="A38" s="24" t="s">
        <v>137</v>
      </c>
      <c r="B38" s="40" t="s">
        <v>40</v>
      </c>
      <c r="C38" s="30" t="s">
        <v>294</v>
      </c>
      <c r="D38" s="38"/>
      <c r="E38" s="38"/>
      <c r="F38" s="38"/>
      <c r="G38" s="38"/>
      <c r="H38" s="38"/>
      <c r="I38" s="38"/>
    </row>
    <row r="39" spans="1:9" ht="12.75" customHeight="1">
      <c r="A39" s="24" t="s">
        <v>138</v>
      </c>
      <c r="B39" s="31" t="s">
        <v>41</v>
      </c>
      <c r="C39" s="30" t="s">
        <v>24</v>
      </c>
      <c r="D39" s="38"/>
      <c r="E39" s="38"/>
      <c r="F39" s="38"/>
      <c r="G39" s="38"/>
      <c r="H39" s="38"/>
      <c r="I39" s="38"/>
    </row>
    <row r="40" spans="1:9" ht="25.5" customHeight="1">
      <c r="A40" s="24" t="s">
        <v>139</v>
      </c>
      <c r="B40" s="32" t="s">
        <v>42</v>
      </c>
      <c r="C40" s="24" t="s">
        <v>295</v>
      </c>
      <c r="D40" s="38"/>
      <c r="E40" s="38"/>
      <c r="F40" s="38"/>
      <c r="G40" s="38"/>
      <c r="H40" s="38"/>
      <c r="I40" s="38"/>
    </row>
    <row r="41" spans="1:9" ht="12.75" customHeight="1">
      <c r="A41" s="24" t="s">
        <v>140</v>
      </c>
      <c r="B41" s="40" t="s">
        <v>43</v>
      </c>
      <c r="C41" s="30" t="s">
        <v>294</v>
      </c>
      <c r="D41" s="38"/>
      <c r="E41" s="38"/>
      <c r="F41" s="38"/>
      <c r="G41" s="38"/>
      <c r="H41" s="38"/>
      <c r="I41" s="38"/>
    </row>
    <row r="42" spans="1:9" ht="25.5">
      <c r="A42" s="24" t="s">
        <v>141</v>
      </c>
      <c r="B42" s="31" t="s">
        <v>44</v>
      </c>
      <c r="C42" s="57" t="s">
        <v>298</v>
      </c>
      <c r="D42" s="38"/>
      <c r="E42" s="38"/>
      <c r="F42" s="38"/>
      <c r="G42" s="38"/>
      <c r="H42" s="38"/>
      <c r="I42" s="38"/>
    </row>
    <row r="43" spans="1:9" ht="25.5">
      <c r="A43" s="24"/>
      <c r="B43" s="32" t="s">
        <v>45</v>
      </c>
      <c r="C43" s="57" t="s">
        <v>298</v>
      </c>
      <c r="D43" s="38"/>
      <c r="E43" s="38"/>
      <c r="F43" s="38"/>
      <c r="G43" s="38"/>
      <c r="H43" s="38"/>
      <c r="I43" s="38"/>
    </row>
    <row r="44" spans="1:9" ht="25.5">
      <c r="A44" s="24"/>
      <c r="B44" s="32" t="s">
        <v>46</v>
      </c>
      <c r="C44" s="57" t="s">
        <v>298</v>
      </c>
      <c r="D44" s="38"/>
      <c r="E44" s="38"/>
      <c r="F44" s="38"/>
      <c r="G44" s="38"/>
      <c r="H44" s="38"/>
      <c r="I44" s="38"/>
    </row>
    <row r="45" spans="1:9">
      <c r="A45" s="6"/>
      <c r="B45" s="27"/>
      <c r="C45" s="26"/>
      <c r="D45" s="27"/>
      <c r="E45" s="27"/>
      <c r="F45" s="27"/>
      <c r="G45" s="27"/>
      <c r="H45" s="27"/>
      <c r="I45" s="27"/>
    </row>
    <row r="46" spans="1:9">
      <c r="A46" s="113" t="s">
        <v>142</v>
      </c>
      <c r="B46" s="113"/>
      <c r="C46" s="113"/>
      <c r="D46" s="113"/>
      <c r="E46" s="113"/>
      <c r="F46" s="113"/>
      <c r="G46" s="113"/>
      <c r="H46" s="113"/>
      <c r="I46" s="113"/>
    </row>
    <row r="47" spans="1:9">
      <c r="A47" s="113" t="s">
        <v>143</v>
      </c>
      <c r="B47" s="113"/>
      <c r="C47" s="113"/>
      <c r="D47" s="113"/>
      <c r="E47" s="113"/>
      <c r="F47" s="113"/>
      <c r="G47" s="113"/>
      <c r="H47" s="113"/>
      <c r="I47" s="113"/>
    </row>
  </sheetData>
  <mergeCells count="14">
    <mergeCell ref="H2:I2"/>
    <mergeCell ref="A46:I46"/>
    <mergeCell ref="A47:I47"/>
    <mergeCell ref="H28:I28"/>
    <mergeCell ref="H29:I29"/>
    <mergeCell ref="H30:I30"/>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8"/>
  <sheetViews>
    <sheetView zoomScaleNormal="100" workbookViewId="0">
      <pane xSplit="3" ySplit="9" topLeftCell="D144" activePane="bottomRight" state="frozen"/>
      <selection sqref="A1:C1"/>
      <selection pane="topRight" sqref="A1:C1"/>
      <selection pane="bottomLeft" sqref="A1:C1"/>
      <selection pane="bottomRight" sqref="A1:C1"/>
    </sheetView>
  </sheetViews>
  <sheetFormatPr defaultRowHeight="12.75" outlineLevelRow="1"/>
  <cols>
    <col min="1" max="1" width="6.7109375" style="26" customWidth="1"/>
    <col min="2" max="2" width="56.42578125" style="27" customWidth="1"/>
    <col min="3" max="3" width="12.7109375" style="26" customWidth="1"/>
    <col min="4" max="6" width="23.5703125" style="27" customWidth="1"/>
    <col min="7" max="8" width="11.7109375" style="27" bestFit="1" customWidth="1"/>
    <col min="9" max="251" width="9.140625" style="27"/>
    <col min="252" max="252" width="6.7109375" style="27" customWidth="1"/>
    <col min="253" max="257" width="9.140625" style="27"/>
    <col min="258" max="258" width="12.42578125" style="27" bestFit="1" customWidth="1"/>
    <col min="259" max="261" width="20.7109375" style="27" customWidth="1"/>
    <col min="262" max="262" width="9.85546875" style="27" customWidth="1"/>
    <col min="263" max="507" width="9.140625" style="27"/>
    <col min="508" max="508" width="6.7109375" style="27" customWidth="1"/>
    <col min="509" max="513" width="9.140625" style="27"/>
    <col min="514" max="514" width="12.42578125" style="27" bestFit="1" customWidth="1"/>
    <col min="515" max="517" width="20.7109375" style="27" customWidth="1"/>
    <col min="518" max="518" width="9.85546875" style="27" customWidth="1"/>
    <col min="519" max="763" width="9.140625" style="27"/>
    <col min="764" max="764" width="6.7109375" style="27" customWidth="1"/>
    <col min="765" max="769" width="9.140625" style="27"/>
    <col min="770" max="770" width="12.42578125" style="27" bestFit="1" customWidth="1"/>
    <col min="771" max="773" width="20.7109375" style="27" customWidth="1"/>
    <col min="774" max="774" width="9.85546875" style="27" customWidth="1"/>
    <col min="775" max="1019" width="9.140625" style="27"/>
    <col min="1020" max="1020" width="6.7109375" style="27" customWidth="1"/>
    <col min="1021" max="1025" width="9.140625" style="27"/>
    <col min="1026" max="1026" width="12.42578125" style="27" bestFit="1" customWidth="1"/>
    <col min="1027" max="1029" width="20.7109375" style="27" customWidth="1"/>
    <col min="1030" max="1030" width="9.85546875" style="27" customWidth="1"/>
    <col min="1031" max="1275" width="9.140625" style="27"/>
    <col min="1276" max="1276" width="6.7109375" style="27" customWidth="1"/>
    <col min="1277" max="1281" width="9.140625" style="27"/>
    <col min="1282" max="1282" width="12.42578125" style="27" bestFit="1" customWidth="1"/>
    <col min="1283" max="1285" width="20.7109375" style="27" customWidth="1"/>
    <col min="1286" max="1286" width="9.85546875" style="27" customWidth="1"/>
    <col min="1287" max="1531" width="9.140625" style="27"/>
    <col min="1532" max="1532" width="6.7109375" style="27" customWidth="1"/>
    <col min="1533" max="1537" width="9.140625" style="27"/>
    <col min="1538" max="1538" width="12.42578125" style="27" bestFit="1" customWidth="1"/>
    <col min="1539" max="1541" width="20.7109375" style="27" customWidth="1"/>
    <col min="1542" max="1542" width="9.85546875" style="27" customWidth="1"/>
    <col min="1543" max="1787" width="9.140625" style="27"/>
    <col min="1788" max="1788" width="6.7109375" style="27" customWidth="1"/>
    <col min="1789" max="1793" width="9.140625" style="27"/>
    <col min="1794" max="1794" width="12.42578125" style="27" bestFit="1" customWidth="1"/>
    <col min="1795" max="1797" width="20.7109375" style="27" customWidth="1"/>
    <col min="1798" max="1798" width="9.85546875" style="27" customWidth="1"/>
    <col min="1799" max="2043" width="9.140625" style="27"/>
    <col min="2044" max="2044" width="6.7109375" style="27" customWidth="1"/>
    <col min="2045" max="2049" width="9.140625" style="27"/>
    <col min="2050" max="2050" width="12.42578125" style="27" bestFit="1" customWidth="1"/>
    <col min="2051" max="2053" width="20.7109375" style="27" customWidth="1"/>
    <col min="2054" max="2054" width="9.85546875" style="27" customWidth="1"/>
    <col min="2055" max="2299" width="9.140625" style="27"/>
    <col min="2300" max="2300" width="6.7109375" style="27" customWidth="1"/>
    <col min="2301" max="2305" width="9.140625" style="27"/>
    <col min="2306" max="2306" width="12.42578125" style="27" bestFit="1" customWidth="1"/>
    <col min="2307" max="2309" width="20.7109375" style="27" customWidth="1"/>
    <col min="2310" max="2310" width="9.85546875" style="27" customWidth="1"/>
    <col min="2311" max="2555" width="9.140625" style="27"/>
    <col min="2556" max="2556" width="6.7109375" style="27" customWidth="1"/>
    <col min="2557" max="2561" width="9.140625" style="27"/>
    <col min="2562" max="2562" width="12.42578125" style="27" bestFit="1" customWidth="1"/>
    <col min="2563" max="2565" width="20.7109375" style="27" customWidth="1"/>
    <col min="2566" max="2566" width="9.85546875" style="27" customWidth="1"/>
    <col min="2567" max="2811" width="9.140625" style="27"/>
    <col min="2812" max="2812" width="6.7109375" style="27" customWidth="1"/>
    <col min="2813" max="2817" width="9.140625" style="27"/>
    <col min="2818" max="2818" width="12.42578125" style="27" bestFit="1" customWidth="1"/>
    <col min="2819" max="2821" width="20.7109375" style="27" customWidth="1"/>
    <col min="2822" max="2822" width="9.85546875" style="27" customWidth="1"/>
    <col min="2823" max="3067" width="9.140625" style="27"/>
    <col min="3068" max="3068" width="6.7109375" style="27" customWidth="1"/>
    <col min="3069" max="3073" width="9.140625" style="27"/>
    <col min="3074" max="3074" width="12.42578125" style="27" bestFit="1" customWidth="1"/>
    <col min="3075" max="3077" width="20.7109375" style="27" customWidth="1"/>
    <col min="3078" max="3078" width="9.85546875" style="27" customWidth="1"/>
    <col min="3079" max="3323" width="9.140625" style="27"/>
    <col min="3324" max="3324" width="6.7109375" style="27" customWidth="1"/>
    <col min="3325" max="3329" width="9.140625" style="27"/>
    <col min="3330" max="3330" width="12.42578125" style="27" bestFit="1" customWidth="1"/>
    <col min="3331" max="3333" width="20.7109375" style="27" customWidth="1"/>
    <col min="3334" max="3334" width="9.85546875" style="27" customWidth="1"/>
    <col min="3335" max="3579" width="9.140625" style="27"/>
    <col min="3580" max="3580" width="6.7109375" style="27" customWidth="1"/>
    <col min="3581" max="3585" width="9.140625" style="27"/>
    <col min="3586" max="3586" width="12.42578125" style="27" bestFit="1" customWidth="1"/>
    <col min="3587" max="3589" width="20.7109375" style="27" customWidth="1"/>
    <col min="3590" max="3590" width="9.85546875" style="27" customWidth="1"/>
    <col min="3591" max="3835" width="9.140625" style="27"/>
    <col min="3836" max="3836" width="6.7109375" style="27" customWidth="1"/>
    <col min="3837" max="3841" width="9.140625" style="27"/>
    <col min="3842" max="3842" width="12.42578125" style="27" bestFit="1" customWidth="1"/>
    <col min="3843" max="3845" width="20.7109375" style="27" customWidth="1"/>
    <col min="3846" max="3846" width="9.85546875" style="27" customWidth="1"/>
    <col min="3847" max="4091" width="9.140625" style="27"/>
    <col min="4092" max="4092" width="6.7109375" style="27" customWidth="1"/>
    <col min="4093" max="4097" width="9.140625" style="27"/>
    <col min="4098" max="4098" width="12.42578125" style="27" bestFit="1" customWidth="1"/>
    <col min="4099" max="4101" width="20.7109375" style="27" customWidth="1"/>
    <col min="4102" max="4102" width="9.85546875" style="27" customWidth="1"/>
    <col min="4103" max="4347" width="9.140625" style="27"/>
    <col min="4348" max="4348" width="6.7109375" style="27" customWidth="1"/>
    <col min="4349" max="4353" width="9.140625" style="27"/>
    <col min="4354" max="4354" width="12.42578125" style="27" bestFit="1" customWidth="1"/>
    <col min="4355" max="4357" width="20.7109375" style="27" customWidth="1"/>
    <col min="4358" max="4358" width="9.85546875" style="27" customWidth="1"/>
    <col min="4359" max="4603" width="9.140625" style="27"/>
    <col min="4604" max="4604" width="6.7109375" style="27" customWidth="1"/>
    <col min="4605" max="4609" width="9.140625" style="27"/>
    <col min="4610" max="4610" width="12.42578125" style="27" bestFit="1" customWidth="1"/>
    <col min="4611" max="4613" width="20.7109375" style="27" customWidth="1"/>
    <col min="4614" max="4614" width="9.85546875" style="27" customWidth="1"/>
    <col min="4615" max="4859" width="9.140625" style="27"/>
    <col min="4860" max="4860" width="6.7109375" style="27" customWidth="1"/>
    <col min="4861" max="4865" width="9.140625" style="27"/>
    <col min="4866" max="4866" width="12.42578125" style="27" bestFit="1" customWidth="1"/>
    <col min="4867" max="4869" width="20.7109375" style="27" customWidth="1"/>
    <col min="4870" max="4870" width="9.85546875" style="27" customWidth="1"/>
    <col min="4871" max="5115" width="9.140625" style="27"/>
    <col min="5116" max="5116" width="6.7109375" style="27" customWidth="1"/>
    <col min="5117" max="5121" width="9.140625" style="27"/>
    <col min="5122" max="5122" width="12.42578125" style="27" bestFit="1" customWidth="1"/>
    <col min="5123" max="5125" width="20.7109375" style="27" customWidth="1"/>
    <col min="5126" max="5126" width="9.85546875" style="27" customWidth="1"/>
    <col min="5127" max="5371" width="9.140625" style="27"/>
    <col min="5372" max="5372" width="6.7109375" style="27" customWidth="1"/>
    <col min="5373" max="5377" width="9.140625" style="27"/>
    <col min="5378" max="5378" width="12.42578125" style="27" bestFit="1" customWidth="1"/>
    <col min="5379" max="5381" width="20.7109375" style="27" customWidth="1"/>
    <col min="5382" max="5382" width="9.85546875" style="27" customWidth="1"/>
    <col min="5383" max="5627" width="9.140625" style="27"/>
    <col min="5628" max="5628" width="6.7109375" style="27" customWidth="1"/>
    <col min="5629" max="5633" width="9.140625" style="27"/>
    <col min="5634" max="5634" width="12.42578125" style="27" bestFit="1" customWidth="1"/>
    <col min="5635" max="5637" width="20.7109375" style="27" customWidth="1"/>
    <col min="5638" max="5638" width="9.85546875" style="27" customWidth="1"/>
    <col min="5639" max="5883" width="9.140625" style="27"/>
    <col min="5884" max="5884" width="6.7109375" style="27" customWidth="1"/>
    <col min="5885" max="5889" width="9.140625" style="27"/>
    <col min="5890" max="5890" width="12.42578125" style="27" bestFit="1" customWidth="1"/>
    <col min="5891" max="5893" width="20.7109375" style="27" customWidth="1"/>
    <col min="5894" max="5894" width="9.85546875" style="27" customWidth="1"/>
    <col min="5895" max="6139" width="9.140625" style="27"/>
    <col min="6140" max="6140" width="6.7109375" style="27" customWidth="1"/>
    <col min="6141" max="6145" width="9.140625" style="27"/>
    <col min="6146" max="6146" width="12.42578125" style="27" bestFit="1" customWidth="1"/>
    <col min="6147" max="6149" width="20.7109375" style="27" customWidth="1"/>
    <col min="6150" max="6150" width="9.85546875" style="27" customWidth="1"/>
    <col min="6151" max="6395" width="9.140625" style="27"/>
    <col min="6396" max="6396" width="6.7109375" style="27" customWidth="1"/>
    <col min="6397" max="6401" width="9.140625" style="27"/>
    <col min="6402" max="6402" width="12.42578125" style="27" bestFit="1" customWidth="1"/>
    <col min="6403" max="6405" width="20.7109375" style="27" customWidth="1"/>
    <col min="6406" max="6406" width="9.85546875" style="27" customWidth="1"/>
    <col min="6407" max="6651" width="9.140625" style="27"/>
    <col min="6652" max="6652" width="6.7109375" style="27" customWidth="1"/>
    <col min="6653" max="6657" width="9.140625" style="27"/>
    <col min="6658" max="6658" width="12.42578125" style="27" bestFit="1" customWidth="1"/>
    <col min="6659" max="6661" width="20.7109375" style="27" customWidth="1"/>
    <col min="6662" max="6662" width="9.85546875" style="27" customWidth="1"/>
    <col min="6663" max="6907" width="9.140625" style="27"/>
    <col min="6908" max="6908" width="6.7109375" style="27" customWidth="1"/>
    <col min="6909" max="6913" width="9.140625" style="27"/>
    <col min="6914" max="6914" width="12.42578125" style="27" bestFit="1" customWidth="1"/>
    <col min="6915" max="6917" width="20.7109375" style="27" customWidth="1"/>
    <col min="6918" max="6918" width="9.85546875" style="27" customWidth="1"/>
    <col min="6919" max="7163" width="9.140625" style="27"/>
    <col min="7164" max="7164" width="6.7109375" style="27" customWidth="1"/>
    <col min="7165" max="7169" width="9.140625" style="27"/>
    <col min="7170" max="7170" width="12.42578125" style="27" bestFit="1" customWidth="1"/>
    <col min="7171" max="7173" width="20.7109375" style="27" customWidth="1"/>
    <col min="7174" max="7174" width="9.85546875" style="27" customWidth="1"/>
    <col min="7175" max="7419" width="9.140625" style="27"/>
    <col min="7420" max="7420" width="6.7109375" style="27" customWidth="1"/>
    <col min="7421" max="7425" width="9.140625" style="27"/>
    <col min="7426" max="7426" width="12.42578125" style="27" bestFit="1" customWidth="1"/>
    <col min="7427" max="7429" width="20.7109375" style="27" customWidth="1"/>
    <col min="7430" max="7430" width="9.85546875" style="27" customWidth="1"/>
    <col min="7431" max="7675" width="9.140625" style="27"/>
    <col min="7676" max="7676" width="6.7109375" style="27" customWidth="1"/>
    <col min="7677" max="7681" width="9.140625" style="27"/>
    <col min="7682" max="7682" width="12.42578125" style="27" bestFit="1" customWidth="1"/>
    <col min="7683" max="7685" width="20.7109375" style="27" customWidth="1"/>
    <col min="7686" max="7686" width="9.85546875" style="27" customWidth="1"/>
    <col min="7687" max="7931" width="9.140625" style="27"/>
    <col min="7932" max="7932" width="6.7109375" style="27" customWidth="1"/>
    <col min="7933" max="7937" width="9.140625" style="27"/>
    <col min="7938" max="7938" width="12.42578125" style="27" bestFit="1" customWidth="1"/>
    <col min="7939" max="7941" width="20.7109375" style="27" customWidth="1"/>
    <col min="7942" max="7942" width="9.85546875" style="27" customWidth="1"/>
    <col min="7943" max="8187" width="9.140625" style="27"/>
    <col min="8188" max="8188" width="6.7109375" style="27" customWidth="1"/>
    <col min="8189" max="8193" width="9.140625" style="27"/>
    <col min="8194" max="8194" width="12.42578125" style="27" bestFit="1" customWidth="1"/>
    <col min="8195" max="8197" width="20.7109375" style="27" customWidth="1"/>
    <col min="8198" max="8198" width="9.85546875" style="27" customWidth="1"/>
    <col min="8199" max="8443" width="9.140625" style="27"/>
    <col min="8444" max="8444" width="6.7109375" style="27" customWidth="1"/>
    <col min="8445" max="8449" width="9.140625" style="27"/>
    <col min="8450" max="8450" width="12.42578125" style="27" bestFit="1" customWidth="1"/>
    <col min="8451" max="8453" width="20.7109375" style="27" customWidth="1"/>
    <col min="8454" max="8454" width="9.85546875" style="27" customWidth="1"/>
    <col min="8455" max="8699" width="9.140625" style="27"/>
    <col min="8700" max="8700" width="6.7109375" style="27" customWidth="1"/>
    <col min="8701" max="8705" width="9.140625" style="27"/>
    <col min="8706" max="8706" width="12.42578125" style="27" bestFit="1" customWidth="1"/>
    <col min="8707" max="8709" width="20.7109375" style="27" customWidth="1"/>
    <col min="8710" max="8710" width="9.85546875" style="27" customWidth="1"/>
    <col min="8711" max="8955" width="9.140625" style="27"/>
    <col min="8956" max="8956" width="6.7109375" style="27" customWidth="1"/>
    <col min="8957" max="8961" width="9.140625" style="27"/>
    <col min="8962" max="8962" width="12.42578125" style="27" bestFit="1" customWidth="1"/>
    <col min="8963" max="8965" width="20.7109375" style="27" customWidth="1"/>
    <col min="8966" max="8966" width="9.85546875" style="27" customWidth="1"/>
    <col min="8967" max="9211" width="9.140625" style="27"/>
    <col min="9212" max="9212" width="6.7109375" style="27" customWidth="1"/>
    <col min="9213" max="9217" width="9.140625" style="27"/>
    <col min="9218" max="9218" width="12.42578125" style="27" bestFit="1" customWidth="1"/>
    <col min="9219" max="9221" width="20.7109375" style="27" customWidth="1"/>
    <col min="9222" max="9222" width="9.85546875" style="27" customWidth="1"/>
    <col min="9223" max="9467" width="9.140625" style="27"/>
    <col min="9468" max="9468" width="6.7109375" style="27" customWidth="1"/>
    <col min="9469" max="9473" width="9.140625" style="27"/>
    <col min="9474" max="9474" width="12.42578125" style="27" bestFit="1" customWidth="1"/>
    <col min="9475" max="9477" width="20.7109375" style="27" customWidth="1"/>
    <col min="9478" max="9478" width="9.85546875" style="27" customWidth="1"/>
    <col min="9479" max="9723" width="9.140625" style="27"/>
    <col min="9724" max="9724" width="6.7109375" style="27" customWidth="1"/>
    <col min="9725" max="9729" width="9.140625" style="27"/>
    <col min="9730" max="9730" width="12.42578125" style="27" bestFit="1" customWidth="1"/>
    <col min="9731" max="9733" width="20.7109375" style="27" customWidth="1"/>
    <col min="9734" max="9734" width="9.85546875" style="27" customWidth="1"/>
    <col min="9735" max="9979" width="9.140625" style="27"/>
    <col min="9980" max="9980" width="6.7109375" style="27" customWidth="1"/>
    <col min="9981" max="9985" width="9.140625" style="27"/>
    <col min="9986" max="9986" width="12.42578125" style="27" bestFit="1" customWidth="1"/>
    <col min="9987" max="9989" width="20.7109375" style="27" customWidth="1"/>
    <col min="9990" max="9990" width="9.85546875" style="27" customWidth="1"/>
    <col min="9991" max="10235" width="9.140625" style="27"/>
    <col min="10236" max="10236" width="6.7109375" style="27" customWidth="1"/>
    <col min="10237" max="10241" width="9.140625" style="27"/>
    <col min="10242" max="10242" width="12.42578125" style="27" bestFit="1" customWidth="1"/>
    <col min="10243" max="10245" width="20.7109375" style="27" customWidth="1"/>
    <col min="10246" max="10246" width="9.85546875" style="27" customWidth="1"/>
    <col min="10247" max="10491" width="9.140625" style="27"/>
    <col min="10492" max="10492" width="6.7109375" style="27" customWidth="1"/>
    <col min="10493" max="10497" width="9.140625" style="27"/>
    <col min="10498" max="10498" width="12.42578125" style="27" bestFit="1" customWidth="1"/>
    <col min="10499" max="10501" width="20.7109375" style="27" customWidth="1"/>
    <col min="10502" max="10502" width="9.85546875" style="27" customWidth="1"/>
    <col min="10503" max="10747" width="9.140625" style="27"/>
    <col min="10748" max="10748" width="6.7109375" style="27" customWidth="1"/>
    <col min="10749" max="10753" width="9.140625" style="27"/>
    <col min="10754" max="10754" width="12.42578125" style="27" bestFit="1" customWidth="1"/>
    <col min="10755" max="10757" width="20.7109375" style="27" customWidth="1"/>
    <col min="10758" max="10758" width="9.85546875" style="27" customWidth="1"/>
    <col min="10759" max="11003" width="9.140625" style="27"/>
    <col min="11004" max="11004" width="6.7109375" style="27" customWidth="1"/>
    <col min="11005" max="11009" width="9.140625" style="27"/>
    <col min="11010" max="11010" width="12.42578125" style="27" bestFit="1" customWidth="1"/>
    <col min="11011" max="11013" width="20.7109375" style="27" customWidth="1"/>
    <col min="11014" max="11014" width="9.85546875" style="27" customWidth="1"/>
    <col min="11015" max="11259" width="9.140625" style="27"/>
    <col min="11260" max="11260" width="6.7109375" style="27" customWidth="1"/>
    <col min="11261" max="11265" width="9.140625" style="27"/>
    <col min="11266" max="11266" width="12.42578125" style="27" bestFit="1" customWidth="1"/>
    <col min="11267" max="11269" width="20.7109375" style="27" customWidth="1"/>
    <col min="11270" max="11270" width="9.85546875" style="27" customWidth="1"/>
    <col min="11271" max="11515" width="9.140625" style="27"/>
    <col min="11516" max="11516" width="6.7109375" style="27" customWidth="1"/>
    <col min="11517" max="11521" width="9.140625" style="27"/>
    <col min="11522" max="11522" width="12.42578125" style="27" bestFit="1" customWidth="1"/>
    <col min="11523" max="11525" width="20.7109375" style="27" customWidth="1"/>
    <col min="11526" max="11526" width="9.85546875" style="27" customWidth="1"/>
    <col min="11527" max="11771" width="9.140625" style="27"/>
    <col min="11772" max="11772" width="6.7109375" style="27" customWidth="1"/>
    <col min="11773" max="11777" width="9.140625" style="27"/>
    <col min="11778" max="11778" width="12.42578125" style="27" bestFit="1" customWidth="1"/>
    <col min="11779" max="11781" width="20.7109375" style="27" customWidth="1"/>
    <col min="11782" max="11782" width="9.85546875" style="27" customWidth="1"/>
    <col min="11783" max="12027" width="9.140625" style="27"/>
    <col min="12028" max="12028" width="6.7109375" style="27" customWidth="1"/>
    <col min="12029" max="12033" width="9.140625" style="27"/>
    <col min="12034" max="12034" width="12.42578125" style="27" bestFit="1" customWidth="1"/>
    <col min="12035" max="12037" width="20.7109375" style="27" customWidth="1"/>
    <col min="12038" max="12038" width="9.85546875" style="27" customWidth="1"/>
    <col min="12039" max="12283" width="9.140625" style="27"/>
    <col min="12284" max="12284" width="6.7109375" style="27" customWidth="1"/>
    <col min="12285" max="12289" width="9.140625" style="27"/>
    <col min="12290" max="12290" width="12.42578125" style="27" bestFit="1" customWidth="1"/>
    <col min="12291" max="12293" width="20.7109375" style="27" customWidth="1"/>
    <col min="12294" max="12294" width="9.85546875" style="27" customWidth="1"/>
    <col min="12295" max="12539" width="9.140625" style="27"/>
    <col min="12540" max="12540" width="6.7109375" style="27" customWidth="1"/>
    <col min="12541" max="12545" width="9.140625" style="27"/>
    <col min="12546" max="12546" width="12.42578125" style="27" bestFit="1" customWidth="1"/>
    <col min="12547" max="12549" width="20.7109375" style="27" customWidth="1"/>
    <col min="12550" max="12550" width="9.85546875" style="27" customWidth="1"/>
    <col min="12551" max="12795" width="9.140625" style="27"/>
    <col min="12796" max="12796" width="6.7109375" style="27" customWidth="1"/>
    <col min="12797" max="12801" width="9.140625" style="27"/>
    <col min="12802" max="12802" width="12.42578125" style="27" bestFit="1" customWidth="1"/>
    <col min="12803" max="12805" width="20.7109375" style="27" customWidth="1"/>
    <col min="12806" max="12806" width="9.85546875" style="27" customWidth="1"/>
    <col min="12807" max="13051" width="9.140625" style="27"/>
    <col min="13052" max="13052" width="6.7109375" style="27" customWidth="1"/>
    <col min="13053" max="13057" width="9.140625" style="27"/>
    <col min="13058" max="13058" width="12.42578125" style="27" bestFit="1" customWidth="1"/>
    <col min="13059" max="13061" width="20.7109375" style="27" customWidth="1"/>
    <col min="13062" max="13062" width="9.85546875" style="27" customWidth="1"/>
    <col min="13063" max="13307" width="9.140625" style="27"/>
    <col min="13308" max="13308" width="6.7109375" style="27" customWidth="1"/>
    <col min="13309" max="13313" width="9.140625" style="27"/>
    <col min="13314" max="13314" width="12.42578125" style="27" bestFit="1" customWidth="1"/>
    <col min="13315" max="13317" width="20.7109375" style="27" customWidth="1"/>
    <col min="13318" max="13318" width="9.85546875" style="27" customWidth="1"/>
    <col min="13319" max="13563" width="9.140625" style="27"/>
    <col min="13564" max="13564" width="6.7109375" style="27" customWidth="1"/>
    <col min="13565" max="13569" width="9.140625" style="27"/>
    <col min="13570" max="13570" width="12.42578125" style="27" bestFit="1" customWidth="1"/>
    <col min="13571" max="13573" width="20.7109375" style="27" customWidth="1"/>
    <col min="13574" max="13574" width="9.85546875" style="27" customWidth="1"/>
    <col min="13575" max="13819" width="9.140625" style="27"/>
    <col min="13820" max="13820" width="6.7109375" style="27" customWidth="1"/>
    <col min="13821" max="13825" width="9.140625" style="27"/>
    <col min="13826" max="13826" width="12.42578125" style="27" bestFit="1" customWidth="1"/>
    <col min="13827" max="13829" width="20.7109375" style="27" customWidth="1"/>
    <col min="13830" max="13830" width="9.85546875" style="27" customWidth="1"/>
    <col min="13831" max="14075" width="9.140625" style="27"/>
    <col min="14076" max="14076" width="6.7109375" style="27" customWidth="1"/>
    <col min="14077" max="14081" width="9.140625" style="27"/>
    <col min="14082" max="14082" width="12.42578125" style="27" bestFit="1" customWidth="1"/>
    <col min="14083" max="14085" width="20.7109375" style="27" customWidth="1"/>
    <col min="14086" max="14086" width="9.85546875" style="27" customWidth="1"/>
    <col min="14087" max="14331" width="9.140625" style="27"/>
    <col min="14332" max="14332" width="6.7109375" style="27" customWidth="1"/>
    <col min="14333" max="14337" width="9.140625" style="27"/>
    <col min="14338" max="14338" width="12.42578125" style="27" bestFit="1" customWidth="1"/>
    <col min="14339" max="14341" width="20.7109375" style="27" customWidth="1"/>
    <col min="14342" max="14342" width="9.85546875" style="27" customWidth="1"/>
    <col min="14343" max="14587" width="9.140625" style="27"/>
    <col min="14588" max="14588" width="6.7109375" style="27" customWidth="1"/>
    <col min="14589" max="14593" width="9.140625" style="27"/>
    <col min="14594" max="14594" width="12.42578125" style="27" bestFit="1" customWidth="1"/>
    <col min="14595" max="14597" width="20.7109375" style="27" customWidth="1"/>
    <col min="14598" max="14598" width="9.85546875" style="27" customWidth="1"/>
    <col min="14599" max="14843" width="9.140625" style="27"/>
    <col min="14844" max="14844" width="6.7109375" style="27" customWidth="1"/>
    <col min="14845" max="14849" width="9.140625" style="27"/>
    <col min="14850" max="14850" width="12.42578125" style="27" bestFit="1" customWidth="1"/>
    <col min="14851" max="14853" width="20.7109375" style="27" customWidth="1"/>
    <col min="14854" max="14854" width="9.85546875" style="27" customWidth="1"/>
    <col min="14855" max="15099" width="9.140625" style="27"/>
    <col min="15100" max="15100" width="6.7109375" style="27" customWidth="1"/>
    <col min="15101" max="15105" width="9.140625" style="27"/>
    <col min="15106" max="15106" width="12.42578125" style="27" bestFit="1" customWidth="1"/>
    <col min="15107" max="15109" width="20.7109375" style="27" customWidth="1"/>
    <col min="15110" max="15110" width="9.85546875" style="27" customWidth="1"/>
    <col min="15111" max="15355" width="9.140625" style="27"/>
    <col min="15356" max="15356" width="6.7109375" style="27" customWidth="1"/>
    <col min="15357" max="15361" width="9.140625" style="27"/>
    <col min="15362" max="15362" width="12.42578125" style="27" bestFit="1" customWidth="1"/>
    <col min="15363" max="15365" width="20.7109375" style="27" customWidth="1"/>
    <col min="15366" max="15366" width="9.85546875" style="27" customWidth="1"/>
    <col min="15367" max="15611" width="9.140625" style="27"/>
    <col min="15612" max="15612" width="6.7109375" style="27" customWidth="1"/>
    <col min="15613" max="15617" width="9.140625" style="27"/>
    <col min="15618" max="15618" width="12.42578125" style="27" bestFit="1" customWidth="1"/>
    <col min="15619" max="15621" width="20.7109375" style="27" customWidth="1"/>
    <col min="15622" max="15622" width="9.85546875" style="27" customWidth="1"/>
    <col min="15623" max="15867" width="9.140625" style="27"/>
    <col min="15868" max="15868" width="6.7109375" style="27" customWidth="1"/>
    <col min="15869" max="15873" width="9.140625" style="27"/>
    <col min="15874" max="15874" width="12.42578125" style="27" bestFit="1" customWidth="1"/>
    <col min="15875" max="15877" width="20.7109375" style="27" customWidth="1"/>
    <col min="15878" max="15878" width="9.85546875" style="27" customWidth="1"/>
    <col min="15879" max="16123" width="9.140625" style="27"/>
    <col min="16124" max="16124" width="6.7109375" style="27" customWidth="1"/>
    <col min="16125" max="16129" width="9.140625" style="27"/>
    <col min="16130" max="16130" width="12.42578125" style="27" bestFit="1" customWidth="1"/>
    <col min="16131" max="16133" width="20.7109375" style="27" customWidth="1"/>
    <col min="16134" max="16134" width="9.85546875" style="27" customWidth="1"/>
    <col min="16135" max="16384" width="9.140625" style="27"/>
  </cols>
  <sheetData>
    <row r="1" spans="1:6">
      <c r="F1" s="28" t="s">
        <v>60</v>
      </c>
    </row>
    <row r="2" spans="1:6" ht="39.75" customHeight="1">
      <c r="E2" s="108" t="s">
        <v>152</v>
      </c>
      <c r="F2" s="108"/>
    </row>
    <row r="3" spans="1:6">
      <c r="B3" s="53"/>
    </row>
    <row r="4" spans="1:6">
      <c r="A4" s="114" t="s">
        <v>273</v>
      </c>
      <c r="B4" s="114"/>
      <c r="C4" s="114"/>
      <c r="D4" s="114"/>
      <c r="E4" s="114"/>
      <c r="F4" s="114"/>
    </row>
    <row r="5" spans="1:6">
      <c r="A5" s="114" t="str">
        <f>Титульный!$C$21</f>
        <v>Няганская ГРЭС (БЛ 2) НВ</v>
      </c>
      <c r="B5" s="114"/>
      <c r="C5" s="114"/>
      <c r="D5" s="114"/>
      <c r="E5" s="114"/>
      <c r="F5" s="114"/>
    </row>
    <row r="6" spans="1:6">
      <c r="A6" s="42"/>
      <c r="B6" s="42"/>
      <c r="C6" s="42"/>
      <c r="D6" s="42"/>
      <c r="E6" s="42"/>
      <c r="F6" s="42"/>
    </row>
    <row r="7" spans="1:6" s="6" customFormat="1" ht="38.25">
      <c r="A7" s="115" t="s">
        <v>0</v>
      </c>
      <c r="B7" s="115" t="s">
        <v>6</v>
      </c>
      <c r="C7" s="115" t="s">
        <v>7</v>
      </c>
      <c r="D7" s="43" t="s">
        <v>125</v>
      </c>
      <c r="E7" s="43" t="s">
        <v>126</v>
      </c>
      <c r="F7" s="43" t="s">
        <v>127</v>
      </c>
    </row>
    <row r="8" spans="1:6" s="6" customFormat="1">
      <c r="A8" s="115"/>
      <c r="B8" s="115"/>
      <c r="C8" s="115"/>
      <c r="D8" s="43">
        <f>Титульный!$B$5-2</f>
        <v>2024</v>
      </c>
      <c r="E8" s="43">
        <f>Титульный!$B$5-1</f>
        <v>2025</v>
      </c>
      <c r="F8" s="43">
        <f>Титульный!$B$5</f>
        <v>2026</v>
      </c>
    </row>
    <row r="9" spans="1:6" s="6" customFormat="1">
      <c r="A9" s="115"/>
      <c r="B9" s="115"/>
      <c r="C9" s="115"/>
      <c r="D9" s="43" t="s">
        <v>53</v>
      </c>
      <c r="E9" s="43" t="s">
        <v>53</v>
      </c>
      <c r="F9" s="43" t="s">
        <v>53</v>
      </c>
    </row>
    <row r="10" spans="1:6" s="6" customFormat="1" ht="26.25" customHeight="1">
      <c r="A10" s="109" t="s">
        <v>153</v>
      </c>
      <c r="B10" s="110"/>
      <c r="C10" s="110"/>
      <c r="D10" s="110"/>
      <c r="E10" s="110"/>
      <c r="F10" s="111"/>
    </row>
    <row r="11" spans="1:6" s="6" customFormat="1" hidden="1" outlineLevel="1">
      <c r="A11" s="30" t="s">
        <v>64</v>
      </c>
      <c r="B11" s="31" t="s">
        <v>154</v>
      </c>
      <c r="C11" s="30"/>
      <c r="D11" s="35"/>
      <c r="E11" s="35"/>
      <c r="F11" s="35"/>
    </row>
    <row r="12" spans="1:6" s="6" customFormat="1" hidden="1" outlineLevel="1">
      <c r="A12" s="30" t="s">
        <v>155</v>
      </c>
      <c r="B12" s="31" t="s">
        <v>156</v>
      </c>
      <c r="C12" s="30" t="s">
        <v>76</v>
      </c>
      <c r="D12" s="35"/>
      <c r="E12" s="35"/>
      <c r="F12" s="35"/>
    </row>
    <row r="13" spans="1:6" s="6" customFormat="1" hidden="1" outlineLevel="1">
      <c r="A13" s="30" t="s">
        <v>157</v>
      </c>
      <c r="B13" s="31" t="s">
        <v>158</v>
      </c>
      <c r="C13" s="30" t="s">
        <v>76</v>
      </c>
      <c r="D13" s="35"/>
      <c r="E13" s="35"/>
      <c r="F13" s="35"/>
    </row>
    <row r="14" spans="1:6" s="6" customFormat="1" hidden="1" outlineLevel="1">
      <c r="A14" s="30" t="s">
        <v>159</v>
      </c>
      <c r="B14" s="31" t="s">
        <v>160</v>
      </c>
      <c r="C14" s="30" t="s">
        <v>76</v>
      </c>
      <c r="D14" s="35"/>
      <c r="E14" s="35"/>
      <c r="F14" s="35"/>
    </row>
    <row r="15" spans="1:6" s="6" customFormat="1" hidden="1" outlineLevel="1">
      <c r="A15" s="30" t="s">
        <v>161</v>
      </c>
      <c r="B15" s="31" t="s">
        <v>162</v>
      </c>
      <c r="C15" s="30" t="s">
        <v>76</v>
      </c>
      <c r="D15" s="35"/>
      <c r="E15" s="35"/>
      <c r="F15" s="35"/>
    </row>
    <row r="16" spans="1:6" s="6" customFormat="1" hidden="1" outlineLevel="1">
      <c r="A16" s="30" t="s">
        <v>65</v>
      </c>
      <c r="B16" s="31" t="s">
        <v>163</v>
      </c>
      <c r="C16" s="30"/>
      <c r="D16" s="35"/>
      <c r="E16" s="35"/>
      <c r="F16" s="35"/>
    </row>
    <row r="17" spans="1:6" s="6" customFormat="1" ht="38.25" hidden="1" outlineLevel="1">
      <c r="A17" s="30" t="s">
        <v>164</v>
      </c>
      <c r="B17" s="31" t="s">
        <v>165</v>
      </c>
      <c r="C17" s="30" t="s">
        <v>166</v>
      </c>
      <c r="D17" s="35"/>
      <c r="E17" s="35"/>
      <c r="F17" s="35"/>
    </row>
    <row r="18" spans="1:6" s="6" customFormat="1" hidden="1" outlineLevel="1">
      <c r="A18" s="30" t="s">
        <v>66</v>
      </c>
      <c r="B18" s="31" t="s">
        <v>167</v>
      </c>
      <c r="C18" s="30"/>
      <c r="D18" s="35"/>
      <c r="E18" s="35"/>
      <c r="F18" s="35"/>
    </row>
    <row r="19" spans="1:6" s="6" customFormat="1" ht="25.5" hidden="1" outlineLevel="1">
      <c r="A19" s="30" t="s">
        <v>168</v>
      </c>
      <c r="B19" s="31" t="s">
        <v>169</v>
      </c>
      <c r="C19" s="30" t="s">
        <v>27</v>
      </c>
      <c r="D19" s="35"/>
      <c r="E19" s="35"/>
      <c r="F19" s="35"/>
    </row>
    <row r="20" spans="1:6" s="6" customFormat="1" hidden="1" outlineLevel="1">
      <c r="A20" s="30" t="s">
        <v>170</v>
      </c>
      <c r="B20" s="31" t="s">
        <v>171</v>
      </c>
      <c r="C20" s="30" t="s">
        <v>172</v>
      </c>
      <c r="D20" s="35"/>
      <c r="E20" s="35"/>
      <c r="F20" s="35"/>
    </row>
    <row r="21" spans="1:6" s="6" customFormat="1" hidden="1" outlineLevel="1">
      <c r="A21" s="30" t="s">
        <v>173</v>
      </c>
      <c r="B21" s="31" t="s">
        <v>174</v>
      </c>
      <c r="C21" s="30" t="s">
        <v>27</v>
      </c>
      <c r="D21" s="35"/>
      <c r="E21" s="35"/>
      <c r="F21" s="35"/>
    </row>
    <row r="22" spans="1:6" s="6" customFormat="1" hidden="1" outlineLevel="1">
      <c r="A22" s="30" t="s">
        <v>175</v>
      </c>
      <c r="B22" s="31" t="s">
        <v>176</v>
      </c>
      <c r="C22" s="30" t="s">
        <v>177</v>
      </c>
      <c r="D22" s="35"/>
      <c r="E22" s="35"/>
      <c r="F22" s="35"/>
    </row>
    <row r="23" spans="1:6" s="6" customFormat="1" ht="28.5" hidden="1" outlineLevel="1">
      <c r="A23" s="30" t="s">
        <v>178</v>
      </c>
      <c r="B23" s="31" t="s">
        <v>179</v>
      </c>
      <c r="C23" s="30" t="s">
        <v>177</v>
      </c>
      <c r="D23" s="35"/>
      <c r="E23" s="35"/>
      <c r="F23" s="35"/>
    </row>
    <row r="24" spans="1:6" s="6" customFormat="1" hidden="1" outlineLevel="1">
      <c r="A24" s="30" t="s">
        <v>180</v>
      </c>
      <c r="B24" s="31" t="s">
        <v>181</v>
      </c>
      <c r="C24" s="30" t="s">
        <v>166</v>
      </c>
      <c r="D24" s="35"/>
      <c r="E24" s="35"/>
      <c r="F24" s="35"/>
    </row>
    <row r="25" spans="1:6" s="6" customFormat="1" ht="38.25" hidden="1" outlineLevel="1">
      <c r="A25" s="30" t="s">
        <v>182</v>
      </c>
      <c r="B25" s="31" t="s">
        <v>183</v>
      </c>
      <c r="C25" s="30"/>
      <c r="D25" s="35"/>
      <c r="E25" s="35"/>
      <c r="F25" s="35"/>
    </row>
    <row r="26" spans="1:6" s="6" customFormat="1" ht="38.25" hidden="1" outlineLevel="1">
      <c r="A26" s="30" t="s">
        <v>184</v>
      </c>
      <c r="B26" s="31" t="s">
        <v>185</v>
      </c>
      <c r="C26" s="30" t="s">
        <v>172</v>
      </c>
      <c r="D26" s="35"/>
      <c r="E26" s="35"/>
      <c r="F26" s="35"/>
    </row>
    <row r="27" spans="1:6" s="6" customFormat="1" ht="25.5" hidden="1" outlineLevel="1">
      <c r="A27" s="30" t="s">
        <v>68</v>
      </c>
      <c r="B27" s="31" t="s">
        <v>186</v>
      </c>
      <c r="C27" s="30"/>
      <c r="D27" s="35"/>
      <c r="E27" s="35"/>
      <c r="F27" s="35"/>
    </row>
    <row r="28" spans="1:6" s="6" customFormat="1" ht="66.75" hidden="1" outlineLevel="1">
      <c r="A28" s="30" t="s">
        <v>130</v>
      </c>
      <c r="B28" s="31" t="s">
        <v>187</v>
      </c>
      <c r="C28" s="30" t="s">
        <v>76</v>
      </c>
      <c r="D28" s="35"/>
      <c r="E28" s="35"/>
      <c r="F28" s="35"/>
    </row>
    <row r="29" spans="1:6" s="6" customFormat="1" hidden="1" outlineLevel="1">
      <c r="A29" s="30"/>
      <c r="B29" s="31" t="s">
        <v>188</v>
      </c>
      <c r="C29" s="30"/>
      <c r="D29" s="35"/>
      <c r="E29" s="35"/>
      <c r="F29" s="35"/>
    </row>
    <row r="30" spans="1:6" s="6" customFormat="1" hidden="1" outlineLevel="1">
      <c r="A30" s="30"/>
      <c r="B30" s="31" t="s">
        <v>189</v>
      </c>
      <c r="C30" s="30"/>
      <c r="D30" s="35"/>
      <c r="E30" s="35"/>
      <c r="F30" s="35"/>
    </row>
    <row r="31" spans="1:6" s="6" customFormat="1" hidden="1" outlineLevel="1">
      <c r="A31" s="30"/>
      <c r="B31" s="31" t="s">
        <v>190</v>
      </c>
      <c r="C31" s="30"/>
      <c r="D31" s="35"/>
      <c r="E31" s="35"/>
      <c r="F31" s="35"/>
    </row>
    <row r="32" spans="1:6" s="6" customFormat="1" hidden="1" outlineLevel="1">
      <c r="A32" s="30"/>
      <c r="B32" s="31" t="s">
        <v>191</v>
      </c>
      <c r="C32" s="30"/>
      <c r="D32" s="35"/>
      <c r="E32" s="35"/>
      <c r="F32" s="35"/>
    </row>
    <row r="33" spans="1:6" s="6" customFormat="1" ht="54" hidden="1" outlineLevel="1">
      <c r="A33" s="30" t="s">
        <v>132</v>
      </c>
      <c r="B33" s="31" t="s">
        <v>192</v>
      </c>
      <c r="C33" s="30" t="s">
        <v>76</v>
      </c>
      <c r="D33" s="35"/>
      <c r="E33" s="35"/>
      <c r="F33" s="35"/>
    </row>
    <row r="34" spans="1:6" s="6" customFormat="1" hidden="1" outlineLevel="1">
      <c r="A34" s="30" t="s">
        <v>134</v>
      </c>
      <c r="B34" s="31" t="s">
        <v>193</v>
      </c>
      <c r="C34" s="30" t="s">
        <v>76</v>
      </c>
      <c r="D34" s="35"/>
      <c r="E34" s="35"/>
      <c r="F34" s="35"/>
    </row>
    <row r="35" spans="1:6" s="6" customFormat="1" hidden="1" outlineLevel="1">
      <c r="A35" s="30" t="s">
        <v>138</v>
      </c>
      <c r="B35" s="31" t="s">
        <v>194</v>
      </c>
      <c r="C35" s="30" t="s">
        <v>76</v>
      </c>
      <c r="D35" s="35"/>
      <c r="E35" s="35"/>
      <c r="F35" s="35"/>
    </row>
    <row r="36" spans="1:6" s="6" customFormat="1" ht="25.5" hidden="1" outlineLevel="1">
      <c r="A36" s="30" t="s">
        <v>139</v>
      </c>
      <c r="B36" s="31" t="s">
        <v>195</v>
      </c>
      <c r="C36" s="30"/>
      <c r="D36" s="35"/>
      <c r="E36" s="35"/>
      <c r="F36" s="35"/>
    </row>
    <row r="37" spans="1:6" s="6" customFormat="1" hidden="1" outlineLevel="1">
      <c r="A37" s="30" t="s">
        <v>141</v>
      </c>
      <c r="B37" s="31" t="s">
        <v>196</v>
      </c>
      <c r="C37" s="30" t="s">
        <v>197</v>
      </c>
      <c r="D37" s="35"/>
      <c r="E37" s="35"/>
      <c r="F37" s="35"/>
    </row>
    <row r="38" spans="1:6" s="6" customFormat="1" ht="25.5" hidden="1" outlineLevel="1">
      <c r="A38" s="30" t="s">
        <v>198</v>
      </c>
      <c r="B38" s="31" t="s">
        <v>199</v>
      </c>
      <c r="C38" s="57" t="s">
        <v>200</v>
      </c>
      <c r="D38" s="35"/>
      <c r="E38" s="35"/>
      <c r="F38" s="35"/>
    </row>
    <row r="39" spans="1:6" s="6" customFormat="1" ht="25.5" hidden="1" outlineLevel="1">
      <c r="A39" s="30" t="s">
        <v>70</v>
      </c>
      <c r="B39" s="31" t="s">
        <v>9</v>
      </c>
      <c r="C39" s="30"/>
      <c r="D39" s="35"/>
      <c r="E39" s="35"/>
      <c r="F39" s="35"/>
    </row>
    <row r="40" spans="1:6" s="6" customFormat="1" hidden="1" outlineLevel="1">
      <c r="A40" s="30" t="s">
        <v>201</v>
      </c>
      <c r="B40" s="31" t="s">
        <v>202</v>
      </c>
      <c r="C40" s="30" t="s">
        <v>203</v>
      </c>
      <c r="D40" s="35"/>
      <c r="E40" s="35"/>
      <c r="F40" s="35"/>
    </row>
    <row r="41" spans="1:6" s="6" customFormat="1" ht="25.5" hidden="1" outlineLevel="1">
      <c r="A41" s="30" t="s">
        <v>204</v>
      </c>
      <c r="B41" s="31" t="s">
        <v>205</v>
      </c>
      <c r="C41" s="57" t="s">
        <v>206</v>
      </c>
      <c r="D41" s="35"/>
      <c r="E41" s="35"/>
      <c r="F41" s="35"/>
    </row>
    <row r="42" spans="1:6" s="6" customFormat="1" ht="25.5" hidden="1" outlineLevel="1">
      <c r="A42" s="30" t="s">
        <v>207</v>
      </c>
      <c r="B42" s="31" t="s">
        <v>208</v>
      </c>
      <c r="C42" s="30"/>
      <c r="D42" s="35"/>
      <c r="E42" s="35"/>
      <c r="F42" s="35"/>
    </row>
    <row r="43" spans="1:6" s="6" customFormat="1" ht="25.5" hidden="1" outlineLevel="1">
      <c r="A43" s="30" t="s">
        <v>73</v>
      </c>
      <c r="B43" s="31" t="s">
        <v>209</v>
      </c>
      <c r="C43" s="30" t="s">
        <v>76</v>
      </c>
      <c r="D43" s="35"/>
      <c r="E43" s="35"/>
      <c r="F43" s="35"/>
    </row>
    <row r="44" spans="1:6" s="6" customFormat="1" ht="25.5" hidden="1" outlineLevel="1">
      <c r="A44" s="30" t="s">
        <v>75</v>
      </c>
      <c r="B44" s="31" t="s">
        <v>210</v>
      </c>
      <c r="C44" s="30" t="s">
        <v>76</v>
      </c>
      <c r="D44" s="35"/>
      <c r="E44" s="35"/>
      <c r="F44" s="35"/>
    </row>
    <row r="45" spans="1:6" s="6" customFormat="1" ht="26.25" customHeight="1" collapsed="1">
      <c r="A45" s="109" t="s">
        <v>211</v>
      </c>
      <c r="B45" s="110"/>
      <c r="C45" s="110"/>
      <c r="D45" s="110"/>
      <c r="E45" s="110"/>
      <c r="F45" s="111"/>
    </row>
    <row r="46" spans="1:6" s="6" customFormat="1" hidden="1" outlineLevel="1">
      <c r="A46" s="30" t="s">
        <v>64</v>
      </c>
      <c r="B46" s="31" t="s">
        <v>212</v>
      </c>
      <c r="C46" s="30"/>
      <c r="D46" s="35"/>
      <c r="E46" s="35"/>
      <c r="F46" s="35"/>
    </row>
    <row r="47" spans="1:6" s="6" customFormat="1" hidden="1" outlineLevel="1">
      <c r="A47" s="30"/>
      <c r="B47" s="31" t="s">
        <v>188</v>
      </c>
      <c r="C47" s="30"/>
      <c r="D47" s="35"/>
      <c r="E47" s="35"/>
      <c r="F47" s="35"/>
    </row>
    <row r="48" spans="1:6" s="6" customFormat="1" hidden="1" outlineLevel="1">
      <c r="A48" s="30" t="s">
        <v>155</v>
      </c>
      <c r="B48" s="31" t="s">
        <v>213</v>
      </c>
      <c r="C48" s="30" t="s">
        <v>177</v>
      </c>
      <c r="D48" s="35"/>
      <c r="E48" s="35"/>
      <c r="F48" s="35"/>
    </row>
    <row r="49" spans="1:6" s="6" customFormat="1" hidden="1" outlineLevel="1">
      <c r="A49" s="30" t="s">
        <v>214</v>
      </c>
      <c r="B49" s="31" t="s">
        <v>215</v>
      </c>
      <c r="C49" s="30" t="s">
        <v>177</v>
      </c>
      <c r="D49" s="35"/>
      <c r="E49" s="35"/>
      <c r="F49" s="35"/>
    </row>
    <row r="50" spans="1:6" s="6" customFormat="1" hidden="1" outlineLevel="1">
      <c r="A50" s="30"/>
      <c r="B50" s="31" t="s">
        <v>216</v>
      </c>
      <c r="C50" s="30" t="s">
        <v>177</v>
      </c>
      <c r="D50" s="35"/>
      <c r="E50" s="35"/>
      <c r="F50" s="35"/>
    </row>
    <row r="51" spans="1:6" s="6" customFormat="1" hidden="1" outlineLevel="1">
      <c r="A51" s="30"/>
      <c r="B51" s="31" t="s">
        <v>217</v>
      </c>
      <c r="C51" s="30" t="s">
        <v>177</v>
      </c>
      <c r="D51" s="35"/>
      <c r="E51" s="35"/>
      <c r="F51" s="35"/>
    </row>
    <row r="52" spans="1:6" s="6" customFormat="1" hidden="1" outlineLevel="1">
      <c r="A52" s="30" t="s">
        <v>218</v>
      </c>
      <c r="B52" s="31" t="s">
        <v>219</v>
      </c>
      <c r="C52" s="30" t="s">
        <v>177</v>
      </c>
      <c r="D52" s="35"/>
      <c r="E52" s="35"/>
      <c r="F52" s="35"/>
    </row>
    <row r="53" spans="1:6" s="6" customFormat="1" hidden="1" outlineLevel="1">
      <c r="A53" s="30"/>
      <c r="B53" s="31" t="s">
        <v>216</v>
      </c>
      <c r="C53" s="30" t="s">
        <v>177</v>
      </c>
      <c r="D53" s="35"/>
      <c r="E53" s="35"/>
      <c r="F53" s="35"/>
    </row>
    <row r="54" spans="1:6" s="6" customFormat="1" hidden="1" outlineLevel="1">
      <c r="A54" s="30"/>
      <c r="B54" s="31" t="s">
        <v>217</v>
      </c>
      <c r="C54" s="30" t="s">
        <v>177</v>
      </c>
      <c r="D54" s="35"/>
      <c r="E54" s="35"/>
      <c r="F54" s="35"/>
    </row>
    <row r="55" spans="1:6" s="6" customFormat="1" hidden="1" outlineLevel="1">
      <c r="A55" s="30"/>
      <c r="B55" s="31" t="s">
        <v>188</v>
      </c>
      <c r="C55" s="30" t="s">
        <v>177</v>
      </c>
      <c r="D55" s="35"/>
      <c r="E55" s="35"/>
      <c r="F55" s="35"/>
    </row>
    <row r="56" spans="1:6" s="6" customFormat="1" ht="51" hidden="1" outlineLevel="1">
      <c r="A56" s="30" t="s">
        <v>220</v>
      </c>
      <c r="B56" s="31" t="s">
        <v>221</v>
      </c>
      <c r="C56" s="30" t="s">
        <v>177</v>
      </c>
      <c r="D56" s="35"/>
      <c r="E56" s="35"/>
      <c r="F56" s="35"/>
    </row>
    <row r="57" spans="1:6" s="6" customFormat="1" hidden="1" outlineLevel="1">
      <c r="A57" s="30" t="s">
        <v>222</v>
      </c>
      <c r="B57" s="31" t="s">
        <v>215</v>
      </c>
      <c r="C57" s="30" t="s">
        <v>177</v>
      </c>
      <c r="D57" s="35"/>
      <c r="E57" s="35"/>
      <c r="F57" s="35"/>
    </row>
    <row r="58" spans="1:6" s="6" customFormat="1" hidden="1" outlineLevel="1">
      <c r="A58" s="30"/>
      <c r="B58" s="31" t="s">
        <v>216</v>
      </c>
      <c r="C58" s="30" t="s">
        <v>177</v>
      </c>
      <c r="D58" s="35"/>
      <c r="E58" s="35"/>
      <c r="F58" s="35"/>
    </row>
    <row r="59" spans="1:6" s="6" customFormat="1" hidden="1" outlineLevel="1">
      <c r="A59" s="30"/>
      <c r="B59" s="31" t="s">
        <v>217</v>
      </c>
      <c r="C59" s="30" t="s">
        <v>177</v>
      </c>
      <c r="D59" s="35"/>
      <c r="E59" s="35"/>
      <c r="F59" s="35"/>
    </row>
    <row r="60" spans="1:6" s="6" customFormat="1" hidden="1" outlineLevel="1">
      <c r="A60" s="30" t="s">
        <v>223</v>
      </c>
      <c r="B60" s="31" t="s">
        <v>219</v>
      </c>
      <c r="C60" s="30" t="s">
        <v>177</v>
      </c>
      <c r="D60" s="35"/>
      <c r="E60" s="35"/>
      <c r="F60" s="35"/>
    </row>
    <row r="61" spans="1:6" s="6" customFormat="1" hidden="1" outlineLevel="1">
      <c r="A61" s="30"/>
      <c r="B61" s="31" t="s">
        <v>216</v>
      </c>
      <c r="C61" s="30" t="s">
        <v>177</v>
      </c>
      <c r="D61" s="35"/>
      <c r="E61" s="35"/>
      <c r="F61" s="35"/>
    </row>
    <row r="62" spans="1:6" s="6" customFormat="1" hidden="1" outlineLevel="1">
      <c r="A62" s="30"/>
      <c r="B62" s="31" t="s">
        <v>217</v>
      </c>
      <c r="C62" s="30" t="s">
        <v>177</v>
      </c>
      <c r="D62" s="35"/>
      <c r="E62" s="35"/>
      <c r="F62" s="35"/>
    </row>
    <row r="63" spans="1:6" s="6" customFormat="1" ht="38.25" hidden="1" outlineLevel="1">
      <c r="A63" s="30" t="s">
        <v>224</v>
      </c>
      <c r="B63" s="31" t="s">
        <v>225</v>
      </c>
      <c r="C63" s="30" t="s">
        <v>177</v>
      </c>
      <c r="D63" s="35"/>
      <c r="E63" s="35"/>
      <c r="F63" s="35"/>
    </row>
    <row r="64" spans="1:6" s="6" customFormat="1" hidden="1" outlineLevel="1">
      <c r="A64" s="30" t="s">
        <v>226</v>
      </c>
      <c r="B64" s="31" t="s">
        <v>215</v>
      </c>
      <c r="C64" s="30" t="s">
        <v>177</v>
      </c>
      <c r="D64" s="35"/>
      <c r="E64" s="35"/>
      <c r="F64" s="35"/>
    </row>
    <row r="65" spans="1:6" s="6" customFormat="1" hidden="1" outlineLevel="1">
      <c r="A65" s="30"/>
      <c r="B65" s="31" t="s">
        <v>216</v>
      </c>
      <c r="C65" s="30" t="s">
        <v>177</v>
      </c>
      <c r="D65" s="35"/>
      <c r="E65" s="35"/>
      <c r="F65" s="35"/>
    </row>
    <row r="66" spans="1:6" s="6" customFormat="1" hidden="1" outlineLevel="1">
      <c r="A66" s="30"/>
      <c r="B66" s="31" t="s">
        <v>217</v>
      </c>
      <c r="C66" s="30" t="s">
        <v>177</v>
      </c>
      <c r="D66" s="35"/>
      <c r="E66" s="35"/>
      <c r="F66" s="35"/>
    </row>
    <row r="67" spans="1:6" s="6" customFormat="1" hidden="1" outlineLevel="1">
      <c r="A67" s="30" t="s">
        <v>227</v>
      </c>
      <c r="B67" s="31" t="s">
        <v>219</v>
      </c>
      <c r="C67" s="30" t="s">
        <v>177</v>
      </c>
      <c r="D67" s="35"/>
      <c r="E67" s="35"/>
      <c r="F67" s="35"/>
    </row>
    <row r="68" spans="1:6" s="6" customFormat="1" hidden="1" outlineLevel="1">
      <c r="A68" s="30"/>
      <c r="B68" s="31" t="s">
        <v>216</v>
      </c>
      <c r="C68" s="30" t="s">
        <v>177</v>
      </c>
      <c r="D68" s="35"/>
      <c r="E68" s="35"/>
      <c r="F68" s="35"/>
    </row>
    <row r="69" spans="1:6" s="6" customFormat="1" hidden="1" outlineLevel="1">
      <c r="A69" s="30"/>
      <c r="B69" s="31" t="s">
        <v>217</v>
      </c>
      <c r="C69" s="30" t="s">
        <v>177</v>
      </c>
      <c r="D69" s="35"/>
      <c r="E69" s="35"/>
      <c r="F69" s="35"/>
    </row>
    <row r="70" spans="1:6" s="6" customFormat="1" ht="38.25" hidden="1" outlineLevel="1">
      <c r="A70" s="30" t="s">
        <v>228</v>
      </c>
      <c r="B70" s="31" t="s">
        <v>229</v>
      </c>
      <c r="C70" s="30" t="s">
        <v>177</v>
      </c>
      <c r="D70" s="35"/>
      <c r="E70" s="35"/>
      <c r="F70" s="35"/>
    </row>
    <row r="71" spans="1:6" s="6" customFormat="1" hidden="1" outlineLevel="1">
      <c r="A71" s="30" t="s">
        <v>230</v>
      </c>
      <c r="B71" s="31" t="s">
        <v>215</v>
      </c>
      <c r="C71" s="30" t="s">
        <v>177</v>
      </c>
      <c r="D71" s="35"/>
      <c r="E71" s="35"/>
      <c r="F71" s="35"/>
    </row>
    <row r="72" spans="1:6" s="6" customFormat="1" hidden="1" outlineLevel="1">
      <c r="A72" s="30"/>
      <c r="B72" s="31" t="s">
        <v>216</v>
      </c>
      <c r="C72" s="30" t="s">
        <v>177</v>
      </c>
      <c r="D72" s="35"/>
      <c r="E72" s="35"/>
      <c r="F72" s="35"/>
    </row>
    <row r="73" spans="1:6" s="6" customFormat="1" hidden="1" outlineLevel="1">
      <c r="A73" s="30"/>
      <c r="B73" s="31" t="s">
        <v>217</v>
      </c>
      <c r="C73" s="30" t="s">
        <v>177</v>
      </c>
      <c r="D73" s="35"/>
      <c r="E73" s="35"/>
      <c r="F73" s="35"/>
    </row>
    <row r="74" spans="1:6" s="6" customFormat="1" hidden="1" outlineLevel="1">
      <c r="A74" s="30" t="s">
        <v>231</v>
      </c>
      <c r="B74" s="31" t="s">
        <v>219</v>
      </c>
      <c r="C74" s="30" t="s">
        <v>177</v>
      </c>
      <c r="D74" s="35"/>
      <c r="E74" s="35"/>
      <c r="F74" s="35"/>
    </row>
    <row r="75" spans="1:6" s="6" customFormat="1" hidden="1" outlineLevel="1">
      <c r="A75" s="30"/>
      <c r="B75" s="31" t="s">
        <v>216</v>
      </c>
      <c r="C75" s="30" t="s">
        <v>177</v>
      </c>
      <c r="D75" s="35"/>
      <c r="E75" s="35"/>
      <c r="F75" s="35"/>
    </row>
    <row r="76" spans="1:6" s="6" customFormat="1" hidden="1" outlineLevel="1">
      <c r="A76" s="30"/>
      <c r="B76" s="31" t="s">
        <v>217</v>
      </c>
      <c r="C76" s="30" t="s">
        <v>177</v>
      </c>
      <c r="D76" s="35"/>
      <c r="E76" s="35"/>
      <c r="F76" s="35"/>
    </row>
    <row r="77" spans="1:6" s="6" customFormat="1" ht="51" hidden="1" outlineLevel="1">
      <c r="A77" s="30" t="s">
        <v>232</v>
      </c>
      <c r="B77" s="31" t="s">
        <v>233</v>
      </c>
      <c r="C77" s="30" t="s">
        <v>177</v>
      </c>
      <c r="D77" s="35"/>
      <c r="E77" s="35"/>
      <c r="F77" s="35"/>
    </row>
    <row r="78" spans="1:6" s="6" customFormat="1" hidden="1" outlineLevel="1">
      <c r="A78" s="30" t="s">
        <v>234</v>
      </c>
      <c r="B78" s="31" t="s">
        <v>215</v>
      </c>
      <c r="C78" s="30" t="s">
        <v>177</v>
      </c>
      <c r="D78" s="35"/>
      <c r="E78" s="35"/>
      <c r="F78" s="35"/>
    </row>
    <row r="79" spans="1:6" s="6" customFormat="1" hidden="1" outlineLevel="1">
      <c r="A79" s="30"/>
      <c r="B79" s="31" t="s">
        <v>216</v>
      </c>
      <c r="C79" s="30" t="s">
        <v>177</v>
      </c>
      <c r="D79" s="35"/>
      <c r="E79" s="35"/>
      <c r="F79" s="35"/>
    </row>
    <row r="80" spans="1:6" s="6" customFormat="1" hidden="1" outlineLevel="1">
      <c r="A80" s="30"/>
      <c r="B80" s="31" t="s">
        <v>217</v>
      </c>
      <c r="C80" s="30" t="s">
        <v>177</v>
      </c>
      <c r="D80" s="35"/>
      <c r="E80" s="35"/>
      <c r="F80" s="35"/>
    </row>
    <row r="81" spans="1:6" s="6" customFormat="1" hidden="1" outlineLevel="1">
      <c r="A81" s="30" t="s">
        <v>235</v>
      </c>
      <c r="B81" s="31" t="s">
        <v>219</v>
      </c>
      <c r="C81" s="30" t="s">
        <v>177</v>
      </c>
      <c r="D81" s="35"/>
      <c r="E81" s="35"/>
      <c r="F81" s="35"/>
    </row>
    <row r="82" spans="1:6" s="6" customFormat="1" hidden="1" outlineLevel="1">
      <c r="A82" s="30"/>
      <c r="B82" s="31" t="s">
        <v>216</v>
      </c>
      <c r="C82" s="30" t="s">
        <v>177</v>
      </c>
      <c r="D82" s="35"/>
      <c r="E82" s="35"/>
      <c r="F82" s="35"/>
    </row>
    <row r="83" spans="1:6" s="6" customFormat="1" hidden="1" outlineLevel="1">
      <c r="A83" s="30"/>
      <c r="B83" s="31" t="s">
        <v>217</v>
      </c>
      <c r="C83" s="30" t="s">
        <v>177</v>
      </c>
      <c r="D83" s="35"/>
      <c r="E83" s="35"/>
      <c r="F83" s="35"/>
    </row>
    <row r="84" spans="1:6" s="6" customFormat="1" hidden="1" outlineLevel="1">
      <c r="A84" s="30" t="s">
        <v>236</v>
      </c>
      <c r="B84" s="31" t="s">
        <v>237</v>
      </c>
      <c r="C84" s="30" t="s">
        <v>177</v>
      </c>
      <c r="D84" s="35"/>
      <c r="E84" s="35"/>
      <c r="F84" s="35"/>
    </row>
    <row r="85" spans="1:6" s="6" customFormat="1" hidden="1" outlineLevel="1">
      <c r="A85" s="30" t="s">
        <v>238</v>
      </c>
      <c r="B85" s="31" t="s">
        <v>215</v>
      </c>
      <c r="C85" s="30" t="s">
        <v>177</v>
      </c>
      <c r="D85" s="35"/>
      <c r="E85" s="35"/>
      <c r="F85" s="35"/>
    </row>
    <row r="86" spans="1:6" s="6" customFormat="1" hidden="1" outlineLevel="1">
      <c r="A86" s="30"/>
      <c r="B86" s="31" t="s">
        <v>216</v>
      </c>
      <c r="C86" s="30" t="s">
        <v>177</v>
      </c>
      <c r="D86" s="35"/>
      <c r="E86" s="35"/>
      <c r="F86" s="35"/>
    </row>
    <row r="87" spans="1:6" s="6" customFormat="1" hidden="1" outlineLevel="1">
      <c r="A87" s="30"/>
      <c r="B87" s="31" t="s">
        <v>217</v>
      </c>
      <c r="C87" s="30" t="s">
        <v>177</v>
      </c>
      <c r="D87" s="35"/>
      <c r="E87" s="35"/>
      <c r="F87" s="35"/>
    </row>
    <row r="88" spans="1:6" s="6" customFormat="1" hidden="1" outlineLevel="1">
      <c r="A88" s="30" t="s">
        <v>239</v>
      </c>
      <c r="B88" s="31" t="s">
        <v>219</v>
      </c>
      <c r="C88" s="30" t="s">
        <v>177</v>
      </c>
      <c r="D88" s="35"/>
      <c r="E88" s="35"/>
      <c r="F88" s="35"/>
    </row>
    <row r="89" spans="1:6" s="6" customFormat="1" hidden="1" outlineLevel="1">
      <c r="A89" s="30"/>
      <c r="B89" s="31" t="s">
        <v>216</v>
      </c>
      <c r="C89" s="30" t="s">
        <v>177</v>
      </c>
      <c r="D89" s="35"/>
      <c r="E89" s="35"/>
      <c r="F89" s="35"/>
    </row>
    <row r="90" spans="1:6" s="6" customFormat="1" hidden="1" outlineLevel="1">
      <c r="A90" s="30"/>
      <c r="B90" s="31" t="s">
        <v>217</v>
      </c>
      <c r="C90" s="30" t="s">
        <v>177</v>
      </c>
      <c r="D90" s="35"/>
      <c r="E90" s="35"/>
      <c r="F90" s="35"/>
    </row>
    <row r="91" spans="1:6" s="6" customFormat="1" hidden="1" outlineLevel="1">
      <c r="A91" s="30" t="s">
        <v>240</v>
      </c>
      <c r="B91" s="31" t="s">
        <v>241</v>
      </c>
      <c r="C91" s="30" t="s">
        <v>177</v>
      </c>
      <c r="D91" s="35"/>
      <c r="E91" s="35"/>
      <c r="F91" s="35"/>
    </row>
    <row r="92" spans="1:6" s="6" customFormat="1" hidden="1" outlineLevel="1">
      <c r="A92" s="30" t="s">
        <v>242</v>
      </c>
      <c r="B92" s="31" t="s">
        <v>215</v>
      </c>
      <c r="C92" s="30" t="s">
        <v>177</v>
      </c>
      <c r="D92" s="35"/>
      <c r="E92" s="35"/>
      <c r="F92" s="35"/>
    </row>
    <row r="93" spans="1:6" s="6" customFormat="1" hidden="1" outlineLevel="1">
      <c r="A93" s="30"/>
      <c r="B93" s="31" t="s">
        <v>216</v>
      </c>
      <c r="C93" s="30" t="s">
        <v>177</v>
      </c>
      <c r="D93" s="35"/>
      <c r="E93" s="35"/>
      <c r="F93" s="35"/>
    </row>
    <row r="94" spans="1:6" s="6" customFormat="1" hidden="1" outlineLevel="1">
      <c r="A94" s="30"/>
      <c r="B94" s="31" t="s">
        <v>217</v>
      </c>
      <c r="C94" s="30" t="s">
        <v>177</v>
      </c>
      <c r="D94" s="35"/>
      <c r="E94" s="35"/>
      <c r="F94" s="35"/>
    </row>
    <row r="95" spans="1:6" s="6" customFormat="1" hidden="1" outlineLevel="1">
      <c r="A95" s="30" t="s">
        <v>243</v>
      </c>
      <c r="B95" s="31" t="s">
        <v>219</v>
      </c>
      <c r="C95" s="30" t="s">
        <v>177</v>
      </c>
      <c r="D95" s="35"/>
      <c r="E95" s="35"/>
      <c r="F95" s="35"/>
    </row>
    <row r="96" spans="1:6" s="6" customFormat="1" hidden="1" outlineLevel="1">
      <c r="A96" s="30"/>
      <c r="B96" s="31" t="s">
        <v>216</v>
      </c>
      <c r="C96" s="30" t="s">
        <v>177</v>
      </c>
      <c r="D96" s="35"/>
      <c r="E96" s="35"/>
      <c r="F96" s="35"/>
    </row>
    <row r="97" spans="1:6" s="6" customFormat="1" hidden="1" outlineLevel="1">
      <c r="A97" s="30"/>
      <c r="B97" s="31" t="s">
        <v>217</v>
      </c>
      <c r="C97" s="30" t="s">
        <v>177</v>
      </c>
      <c r="D97" s="35"/>
      <c r="E97" s="35"/>
      <c r="F97" s="35"/>
    </row>
    <row r="98" spans="1:6" s="6" customFormat="1" ht="38.25" hidden="1" outlineLevel="1">
      <c r="A98" s="30" t="s">
        <v>157</v>
      </c>
      <c r="B98" s="31" t="s">
        <v>244</v>
      </c>
      <c r="C98" s="30" t="s">
        <v>177</v>
      </c>
      <c r="D98" s="35"/>
      <c r="E98" s="35"/>
      <c r="F98" s="35"/>
    </row>
    <row r="99" spans="1:6" s="6" customFormat="1" hidden="1" outlineLevel="1">
      <c r="A99" s="30"/>
      <c r="B99" s="31" t="s">
        <v>245</v>
      </c>
      <c r="C99" s="30" t="s">
        <v>177</v>
      </c>
      <c r="D99" s="35"/>
      <c r="E99" s="35"/>
      <c r="F99" s="35"/>
    </row>
    <row r="100" spans="1:6" s="6" customFormat="1" hidden="1" outlineLevel="1">
      <c r="A100" s="30"/>
      <c r="B100" s="31" t="s">
        <v>216</v>
      </c>
      <c r="C100" s="30" t="s">
        <v>177</v>
      </c>
      <c r="D100" s="35"/>
      <c r="E100" s="35"/>
      <c r="F100" s="35"/>
    </row>
    <row r="101" spans="1:6" s="6" customFormat="1" hidden="1" outlineLevel="1">
      <c r="A101" s="30"/>
      <c r="B101" s="31" t="s">
        <v>217</v>
      </c>
      <c r="C101" s="30" t="s">
        <v>177</v>
      </c>
      <c r="D101" s="35"/>
      <c r="E101" s="35"/>
      <c r="F101" s="35"/>
    </row>
    <row r="102" spans="1:6" s="6" customFormat="1" hidden="1" outlineLevel="1">
      <c r="A102" s="30"/>
      <c r="B102" s="31" t="s">
        <v>246</v>
      </c>
      <c r="C102" s="30" t="s">
        <v>177</v>
      </c>
      <c r="D102" s="35"/>
      <c r="E102" s="35"/>
      <c r="F102" s="35"/>
    </row>
    <row r="103" spans="1:6" s="6" customFormat="1" hidden="1" outlineLevel="1">
      <c r="A103" s="30"/>
      <c r="B103" s="31" t="s">
        <v>216</v>
      </c>
      <c r="C103" s="30" t="s">
        <v>177</v>
      </c>
      <c r="D103" s="35"/>
      <c r="E103" s="35"/>
      <c r="F103" s="35"/>
    </row>
    <row r="104" spans="1:6" s="6" customFormat="1" hidden="1" outlineLevel="1">
      <c r="A104" s="30"/>
      <c r="B104" s="31" t="s">
        <v>217</v>
      </c>
      <c r="C104" s="30" t="s">
        <v>177</v>
      </c>
      <c r="D104" s="35"/>
      <c r="E104" s="35"/>
      <c r="F104" s="35"/>
    </row>
    <row r="105" spans="1:6" s="6" customFormat="1" hidden="1" outlineLevel="1">
      <c r="A105" s="30"/>
      <c r="B105" s="31" t="s">
        <v>247</v>
      </c>
      <c r="C105" s="30" t="s">
        <v>177</v>
      </c>
      <c r="D105" s="35"/>
      <c r="E105" s="35"/>
      <c r="F105" s="35"/>
    </row>
    <row r="106" spans="1:6" s="6" customFormat="1" hidden="1" outlineLevel="1">
      <c r="A106" s="30"/>
      <c r="B106" s="31" t="s">
        <v>216</v>
      </c>
      <c r="C106" s="30" t="s">
        <v>177</v>
      </c>
      <c r="D106" s="35"/>
      <c r="E106" s="35"/>
      <c r="F106" s="35"/>
    </row>
    <row r="107" spans="1:6" s="6" customFormat="1" hidden="1" outlineLevel="1">
      <c r="A107" s="30"/>
      <c r="B107" s="31" t="s">
        <v>217</v>
      </c>
      <c r="C107" s="30" t="s">
        <v>177</v>
      </c>
      <c r="D107" s="35"/>
      <c r="E107" s="35"/>
      <c r="F107" s="35"/>
    </row>
    <row r="108" spans="1:6" s="6" customFormat="1" ht="38.25" hidden="1" outlineLevel="1">
      <c r="A108" s="30" t="s">
        <v>159</v>
      </c>
      <c r="B108" s="31" t="s">
        <v>248</v>
      </c>
      <c r="C108" s="30" t="s">
        <v>177</v>
      </c>
      <c r="D108" s="35"/>
      <c r="E108" s="35"/>
      <c r="F108" s="35"/>
    </row>
    <row r="109" spans="1:6" s="6" customFormat="1" hidden="1" outlineLevel="1">
      <c r="A109" s="30"/>
      <c r="B109" s="31" t="s">
        <v>249</v>
      </c>
      <c r="C109" s="30" t="s">
        <v>177</v>
      </c>
      <c r="D109" s="35"/>
      <c r="E109" s="35"/>
      <c r="F109" s="35"/>
    </row>
    <row r="110" spans="1:6" s="6" customFormat="1" hidden="1" outlineLevel="1">
      <c r="A110" s="30"/>
      <c r="B110" s="31" t="s">
        <v>250</v>
      </c>
      <c r="C110" s="30" t="s">
        <v>177</v>
      </c>
      <c r="D110" s="35"/>
      <c r="E110" s="35"/>
      <c r="F110" s="35"/>
    </row>
    <row r="111" spans="1:6" s="6" customFormat="1" hidden="1" outlineLevel="1">
      <c r="A111" s="30" t="s">
        <v>65</v>
      </c>
      <c r="B111" s="31" t="s">
        <v>251</v>
      </c>
      <c r="C111" s="30"/>
      <c r="D111" s="35"/>
      <c r="E111" s="35"/>
      <c r="F111" s="35"/>
    </row>
    <row r="112" spans="1:6" s="6" customFormat="1" hidden="1" outlineLevel="1">
      <c r="A112" s="30"/>
      <c r="B112" s="31" t="s">
        <v>188</v>
      </c>
      <c r="C112" s="30"/>
      <c r="D112" s="35"/>
      <c r="E112" s="35"/>
      <c r="F112" s="35"/>
    </row>
    <row r="113" spans="1:6" s="6" customFormat="1" ht="25.5" hidden="1" outlineLevel="1">
      <c r="A113" s="30" t="s">
        <v>164</v>
      </c>
      <c r="B113" s="31" t="s">
        <v>252</v>
      </c>
      <c r="C113" s="30" t="s">
        <v>253</v>
      </c>
      <c r="D113" s="35"/>
      <c r="E113" s="35"/>
      <c r="F113" s="35"/>
    </row>
    <row r="114" spans="1:6" s="6" customFormat="1" ht="38.25" hidden="1" outlineLevel="1">
      <c r="A114" s="30" t="s">
        <v>254</v>
      </c>
      <c r="B114" s="31" t="s">
        <v>255</v>
      </c>
      <c r="C114" s="30" t="s">
        <v>253</v>
      </c>
      <c r="D114" s="35"/>
      <c r="E114" s="35"/>
      <c r="F114" s="35"/>
    </row>
    <row r="115" spans="1:6" s="6" customFormat="1" hidden="1" outlineLevel="1">
      <c r="A115" s="30"/>
      <c r="B115" s="31" t="s">
        <v>245</v>
      </c>
      <c r="C115" s="30" t="s">
        <v>253</v>
      </c>
      <c r="D115" s="35"/>
      <c r="E115" s="35"/>
      <c r="F115" s="35"/>
    </row>
    <row r="116" spans="1:6" s="6" customFormat="1" hidden="1" outlineLevel="1">
      <c r="A116" s="30"/>
      <c r="B116" s="31" t="s">
        <v>246</v>
      </c>
      <c r="C116" s="30" t="s">
        <v>253</v>
      </c>
      <c r="D116" s="35"/>
      <c r="E116" s="35"/>
      <c r="F116" s="35"/>
    </row>
    <row r="117" spans="1:6" s="6" customFormat="1" hidden="1" outlineLevel="1">
      <c r="A117" s="30"/>
      <c r="B117" s="31" t="s">
        <v>247</v>
      </c>
      <c r="C117" s="30" t="s">
        <v>253</v>
      </c>
      <c r="D117" s="35"/>
      <c r="E117" s="35"/>
      <c r="F117" s="35"/>
    </row>
    <row r="118" spans="1:6" s="6" customFormat="1" ht="38.25" hidden="1" outlineLevel="1">
      <c r="A118" s="30" t="s">
        <v>256</v>
      </c>
      <c r="B118" s="31" t="s">
        <v>257</v>
      </c>
      <c r="C118" s="30" t="s">
        <v>253</v>
      </c>
      <c r="D118" s="35"/>
      <c r="E118" s="35"/>
      <c r="F118" s="35"/>
    </row>
    <row r="119" spans="1:6" s="6" customFormat="1" hidden="1" outlineLevel="1">
      <c r="A119" s="30" t="s">
        <v>66</v>
      </c>
      <c r="B119" s="31" t="s">
        <v>258</v>
      </c>
      <c r="C119" s="30"/>
      <c r="D119" s="35"/>
      <c r="E119" s="35"/>
      <c r="F119" s="35"/>
    </row>
    <row r="120" spans="1:6" s="6" customFormat="1" hidden="1" outlineLevel="1">
      <c r="A120" s="30"/>
      <c r="B120" s="31" t="s">
        <v>188</v>
      </c>
      <c r="C120" s="30"/>
      <c r="D120" s="35"/>
      <c r="E120" s="35"/>
      <c r="F120" s="35"/>
    </row>
    <row r="121" spans="1:6" s="6" customFormat="1" ht="25.5" hidden="1" outlineLevel="1">
      <c r="A121" s="30" t="s">
        <v>168</v>
      </c>
      <c r="B121" s="31" t="s">
        <v>259</v>
      </c>
      <c r="C121" s="30" t="s">
        <v>260</v>
      </c>
      <c r="D121" s="35"/>
      <c r="E121" s="35"/>
      <c r="F121" s="35"/>
    </row>
    <row r="122" spans="1:6" s="6" customFormat="1" ht="38.25" hidden="1" outlineLevel="1">
      <c r="A122" s="30" t="s">
        <v>170</v>
      </c>
      <c r="B122" s="31" t="s">
        <v>261</v>
      </c>
      <c r="C122" s="30" t="s">
        <v>260</v>
      </c>
      <c r="D122" s="35"/>
      <c r="E122" s="35"/>
      <c r="F122" s="35"/>
    </row>
    <row r="123" spans="1:6" s="6" customFormat="1" hidden="1" outlineLevel="1">
      <c r="A123" s="30"/>
      <c r="B123" s="31" t="s">
        <v>245</v>
      </c>
      <c r="C123" s="30" t="s">
        <v>260</v>
      </c>
      <c r="D123" s="35"/>
      <c r="E123" s="35"/>
      <c r="F123" s="35"/>
    </row>
    <row r="124" spans="1:6" s="6" customFormat="1" hidden="1" outlineLevel="1">
      <c r="A124" s="30"/>
      <c r="B124" s="31" t="s">
        <v>246</v>
      </c>
      <c r="C124" s="30" t="s">
        <v>260</v>
      </c>
      <c r="D124" s="35"/>
      <c r="E124" s="35"/>
      <c r="F124" s="35"/>
    </row>
    <row r="125" spans="1:6" s="6" customFormat="1" hidden="1" outlineLevel="1">
      <c r="A125" s="30"/>
      <c r="B125" s="31" t="s">
        <v>247</v>
      </c>
      <c r="C125" s="30" t="s">
        <v>260</v>
      </c>
      <c r="D125" s="35"/>
      <c r="E125" s="35"/>
      <c r="F125" s="35"/>
    </row>
    <row r="126" spans="1:6" s="6" customFormat="1" hidden="1" outlineLevel="1">
      <c r="A126" s="30" t="s">
        <v>68</v>
      </c>
      <c r="B126" s="31" t="s">
        <v>262</v>
      </c>
      <c r="C126" s="30" t="s">
        <v>260</v>
      </c>
      <c r="D126" s="35"/>
      <c r="E126" s="35"/>
      <c r="F126" s="35"/>
    </row>
    <row r="127" spans="1:6" s="6" customFormat="1" hidden="1" outlineLevel="1">
      <c r="A127" s="30" t="s">
        <v>70</v>
      </c>
      <c r="B127" s="31" t="s">
        <v>263</v>
      </c>
      <c r="C127" s="30" t="s">
        <v>76</v>
      </c>
      <c r="D127" s="35"/>
      <c r="E127" s="35"/>
      <c r="F127" s="35"/>
    </row>
    <row r="128" spans="1:6" s="6" customFormat="1" ht="25.5" hidden="1" outlineLevel="1">
      <c r="A128" s="30" t="s">
        <v>73</v>
      </c>
      <c r="B128" s="31" t="s">
        <v>9</v>
      </c>
      <c r="C128" s="30"/>
      <c r="D128" s="35"/>
      <c r="E128" s="35"/>
      <c r="F128" s="35"/>
    </row>
    <row r="129" spans="1:6" s="6" customFormat="1" hidden="1" outlineLevel="1">
      <c r="A129" s="30" t="s">
        <v>264</v>
      </c>
      <c r="B129" s="31" t="s">
        <v>202</v>
      </c>
      <c r="C129" s="30" t="s">
        <v>203</v>
      </c>
      <c r="D129" s="35"/>
      <c r="E129" s="35"/>
      <c r="F129" s="35"/>
    </row>
    <row r="130" spans="1:6" s="6" customFormat="1" ht="25.5" hidden="1" outlineLevel="1">
      <c r="A130" s="30" t="s">
        <v>265</v>
      </c>
      <c r="B130" s="31" t="s">
        <v>205</v>
      </c>
      <c r="C130" s="57" t="s">
        <v>206</v>
      </c>
      <c r="D130" s="35"/>
      <c r="E130" s="35"/>
      <c r="F130" s="35"/>
    </row>
    <row r="131" spans="1:6" s="6" customFormat="1" ht="25.5" hidden="1" outlineLevel="1">
      <c r="A131" s="30" t="s">
        <v>266</v>
      </c>
      <c r="B131" s="31" t="s">
        <v>208</v>
      </c>
      <c r="C131" s="30"/>
      <c r="D131" s="35"/>
      <c r="E131" s="35"/>
      <c r="F131" s="35"/>
    </row>
    <row r="132" spans="1:6" s="6" customFormat="1" hidden="1" outlineLevel="1">
      <c r="A132" s="30" t="s">
        <v>75</v>
      </c>
      <c r="B132" s="31" t="s">
        <v>267</v>
      </c>
      <c r="C132" s="30" t="s">
        <v>76</v>
      </c>
      <c r="D132" s="35"/>
      <c r="E132" s="35"/>
      <c r="F132" s="35"/>
    </row>
    <row r="133" spans="1:6" s="6" customFormat="1" hidden="1" outlineLevel="1">
      <c r="A133" s="30" t="s">
        <v>80</v>
      </c>
      <c r="B133" s="31" t="s">
        <v>268</v>
      </c>
      <c r="C133" s="30" t="s">
        <v>76</v>
      </c>
      <c r="D133" s="35"/>
      <c r="E133" s="35"/>
      <c r="F133" s="35"/>
    </row>
    <row r="134" spans="1:6" s="6" customFormat="1" hidden="1" outlineLevel="1">
      <c r="A134" s="30" t="s">
        <v>90</v>
      </c>
      <c r="B134" s="31" t="s">
        <v>269</v>
      </c>
      <c r="C134" s="30" t="s">
        <v>76</v>
      </c>
      <c r="D134" s="35"/>
      <c r="E134" s="35"/>
      <c r="F134" s="35"/>
    </row>
    <row r="135" spans="1:6" s="6" customFormat="1" hidden="1" outlineLevel="1">
      <c r="A135" s="30" t="s">
        <v>91</v>
      </c>
      <c r="B135" s="31" t="s">
        <v>162</v>
      </c>
      <c r="C135" s="30" t="s">
        <v>76</v>
      </c>
      <c r="D135" s="35"/>
      <c r="E135" s="35"/>
      <c r="F135" s="35"/>
    </row>
    <row r="136" spans="1:6" s="6" customFormat="1" ht="25.5" hidden="1" outlineLevel="1">
      <c r="A136" s="30" t="s">
        <v>100</v>
      </c>
      <c r="B136" s="31" t="s">
        <v>270</v>
      </c>
      <c r="C136" s="30" t="s">
        <v>271</v>
      </c>
      <c r="D136" s="35"/>
      <c r="E136" s="35"/>
      <c r="F136" s="35"/>
    </row>
    <row r="137" spans="1:6" s="6" customFormat="1" ht="38.25" hidden="1" outlineLevel="1">
      <c r="A137" s="30" t="s">
        <v>105</v>
      </c>
      <c r="B137" s="31" t="s">
        <v>10</v>
      </c>
      <c r="C137" s="30"/>
      <c r="D137" s="35"/>
      <c r="E137" s="35"/>
      <c r="F137" s="35"/>
    </row>
    <row r="138" spans="1:6" s="6" customFormat="1" ht="26.25" customHeight="1" collapsed="1">
      <c r="A138" s="109" t="s">
        <v>272</v>
      </c>
      <c r="B138" s="110"/>
      <c r="C138" s="110"/>
      <c r="D138" s="110"/>
      <c r="E138" s="110"/>
      <c r="F138" s="111"/>
    </row>
    <row r="139" spans="1:6">
      <c r="A139" s="30" t="s">
        <v>64</v>
      </c>
      <c r="B139" s="31" t="s">
        <v>25</v>
      </c>
      <c r="C139" s="30" t="s">
        <v>27</v>
      </c>
      <c r="D139" s="23">
        <f>[31]Ф4!$J$11</f>
        <v>453.1</v>
      </c>
      <c r="E139" s="23">
        <f>'[32]0.1'!$I$11</f>
        <v>453.10000000000008</v>
      </c>
      <c r="F139" s="23">
        <f>'[32]0.1'!$L$11</f>
        <v>453.10000000000008</v>
      </c>
    </row>
    <row r="140" spans="1:6" ht="38.25">
      <c r="A140" s="30" t="s">
        <v>65</v>
      </c>
      <c r="B140" s="31" t="s">
        <v>26</v>
      </c>
      <c r="C140" s="30" t="s">
        <v>27</v>
      </c>
      <c r="D140" s="23">
        <f>[31]Ф4!$J$12-[31]Ф4!$J$14</f>
        <v>418.58831606346547</v>
      </c>
      <c r="E140" s="23">
        <f>'[32]0.1'!$I$12</f>
        <v>443.16832492990369</v>
      </c>
      <c r="F140" s="23">
        <f>'[32]0.1'!$L$12</f>
        <v>441.62968066686278</v>
      </c>
    </row>
    <row r="141" spans="1:6">
      <c r="A141" s="30" t="s">
        <v>66</v>
      </c>
      <c r="B141" s="31" t="s">
        <v>67</v>
      </c>
      <c r="C141" s="30" t="s">
        <v>128</v>
      </c>
      <c r="D141" s="23">
        <f>'[4]НГРЭС Б2'!$E$7</f>
        <v>3101.0069999999996</v>
      </c>
      <c r="E141" s="23">
        <f>'[32]0.1'!$I$13</f>
        <v>3107.47</v>
      </c>
      <c r="F141" s="23">
        <f>'[32]0.1'!$L$13</f>
        <v>3171.6410445482588</v>
      </c>
    </row>
    <row r="142" spans="1:6">
      <c r="A142" s="30" t="s">
        <v>68</v>
      </c>
      <c r="B142" s="31" t="s">
        <v>69</v>
      </c>
      <c r="C142" s="30" t="s">
        <v>128</v>
      </c>
      <c r="D142" s="23">
        <f>'[4]НГРЭС Б2'!$E$22</f>
        <v>3036.8599999999997</v>
      </c>
      <c r="E142" s="23">
        <f>'[32]0.1'!$I$15</f>
        <v>3055.4328999999998</v>
      </c>
      <c r="F142" s="23">
        <f>'[32]0.1'!$L$15</f>
        <v>3109.5461513843898</v>
      </c>
    </row>
    <row r="143" spans="1:6">
      <c r="A143" s="30" t="s">
        <v>70</v>
      </c>
      <c r="B143" s="31" t="s">
        <v>71</v>
      </c>
      <c r="C143" s="30" t="s">
        <v>72</v>
      </c>
      <c r="D143" s="23">
        <f>'[4]НГРЭС Б2'!$E$23</f>
        <v>1.0169999999999999</v>
      </c>
      <c r="E143" s="23">
        <f>'[32]0.1'!$I$16</f>
        <v>0</v>
      </c>
      <c r="F143" s="23">
        <f>'[32]0.1'!$L$16</f>
        <v>0</v>
      </c>
    </row>
    <row r="144" spans="1:6">
      <c r="A144" s="30" t="s">
        <v>73</v>
      </c>
      <c r="B144" s="31" t="s">
        <v>74</v>
      </c>
      <c r="C144" s="30" t="s">
        <v>72</v>
      </c>
      <c r="D144" s="23">
        <f>'[4]НГРЭС Б2'!$E$29</f>
        <v>0</v>
      </c>
      <c r="E144" s="23">
        <f>'[32]0.1'!$I$17</f>
        <v>0</v>
      </c>
      <c r="F144" s="23">
        <f>'[32]0.1'!$L$17</f>
        <v>0</v>
      </c>
    </row>
    <row r="145" spans="1:8">
      <c r="A145" s="30" t="s">
        <v>75</v>
      </c>
      <c r="B145" s="31" t="s">
        <v>8</v>
      </c>
      <c r="C145" s="30" t="s">
        <v>76</v>
      </c>
      <c r="D145" s="34"/>
      <c r="E145" s="23">
        <f>'[32]0.1'!$I$43</f>
        <v>4425999.7239700416</v>
      </c>
      <c r="F145" s="23">
        <f>'[32]0.1'!$L$43</f>
        <v>4876134.5942221563</v>
      </c>
    </row>
    <row r="146" spans="1:8">
      <c r="A146" s="30"/>
      <c r="B146" s="31" t="s">
        <v>188</v>
      </c>
      <c r="C146" s="30"/>
      <c r="D146" s="34"/>
      <c r="E146" s="34"/>
      <c r="F146" s="34"/>
    </row>
    <row r="147" spans="1:8">
      <c r="A147" s="30" t="s">
        <v>77</v>
      </c>
      <c r="B147" s="32" t="s">
        <v>11</v>
      </c>
      <c r="C147" s="30" t="s">
        <v>76</v>
      </c>
      <c r="D147" s="34"/>
      <c r="E147" s="23">
        <f>'[32]0.1'!$G$43</f>
        <v>3128584.8193400213</v>
      </c>
      <c r="F147" s="23">
        <f>'[32]0.1'!$J$43</f>
        <v>3523750.3305225931</v>
      </c>
    </row>
    <row r="148" spans="1:8">
      <c r="A148" s="30" t="s">
        <v>78</v>
      </c>
      <c r="B148" s="32" t="s">
        <v>12</v>
      </c>
      <c r="C148" s="30" t="s">
        <v>76</v>
      </c>
      <c r="D148" s="34"/>
      <c r="E148" s="23">
        <f>'[32]0.1'!$H$43</f>
        <v>1297414.9046300205</v>
      </c>
      <c r="F148" s="23">
        <f>'[32]0.1'!$K$43</f>
        <v>1352384.2636995632</v>
      </c>
    </row>
    <row r="149" spans="1:8" ht="25.5">
      <c r="A149" s="30" t="s">
        <v>79</v>
      </c>
      <c r="B149" s="32" t="s">
        <v>13</v>
      </c>
      <c r="C149" s="30" t="s">
        <v>76</v>
      </c>
      <c r="D149" s="35"/>
      <c r="E149" s="35"/>
      <c r="F149" s="35"/>
    </row>
    <row r="150" spans="1:8">
      <c r="A150" s="30" t="s">
        <v>80</v>
      </c>
      <c r="B150" s="31" t="s">
        <v>81</v>
      </c>
      <c r="C150" s="30" t="s">
        <v>76</v>
      </c>
      <c r="D150" s="35"/>
      <c r="E150" s="23">
        <f>'[32]0.1'!$I$31</f>
        <v>3122284.3272633823</v>
      </c>
      <c r="F150" s="23">
        <f>'[32]0.1'!$L$31</f>
        <v>3516623.9161864966</v>
      </c>
      <c r="G150" s="41"/>
      <c r="H150" s="41"/>
    </row>
    <row r="151" spans="1:8">
      <c r="A151" s="30"/>
      <c r="B151" s="31" t="s">
        <v>188</v>
      </c>
      <c r="C151" s="30"/>
      <c r="D151" s="35"/>
      <c r="E151" s="34"/>
      <c r="F151" s="34"/>
    </row>
    <row r="152" spans="1:8">
      <c r="A152" s="30" t="s">
        <v>82</v>
      </c>
      <c r="B152" s="32" t="s">
        <v>83</v>
      </c>
      <c r="C152" s="30" t="s">
        <v>76</v>
      </c>
      <c r="D152" s="35"/>
      <c r="E152" s="23">
        <f>'[32]0.1'!$I$32</f>
        <v>3122284.3272633818</v>
      </c>
      <c r="F152" s="23">
        <f>'[32]0.1'!$L$32</f>
        <v>3516623.9161864957</v>
      </c>
      <c r="G152" s="41"/>
      <c r="H152" s="41"/>
    </row>
    <row r="153" spans="1:8" ht="25.5">
      <c r="A153" s="30"/>
      <c r="B153" s="32" t="s">
        <v>84</v>
      </c>
      <c r="C153" s="30" t="s">
        <v>28</v>
      </c>
      <c r="D153" s="23">
        <f>'[4]НГРЭС Б2'!$E$32</f>
        <v>212.1711167509531</v>
      </c>
      <c r="E153" s="23">
        <f>'[32]4'!$L$24</f>
        <v>219.3</v>
      </c>
      <c r="F153" s="23">
        <f>'[32]4'!$M$24</f>
        <v>219.3</v>
      </c>
      <c r="G153" s="41"/>
      <c r="H153" s="41"/>
    </row>
    <row r="154" spans="1:8">
      <c r="A154" s="30" t="s">
        <v>85</v>
      </c>
      <c r="B154" s="32" t="s">
        <v>86</v>
      </c>
      <c r="C154" s="30" t="s">
        <v>76</v>
      </c>
      <c r="D154" s="35"/>
      <c r="E154" s="23">
        <f>'[32]0.1'!$I$33</f>
        <v>0</v>
      </c>
      <c r="F154" s="23">
        <f>'[32]0.1'!$L$33</f>
        <v>0</v>
      </c>
    </row>
    <row r="155" spans="1:8">
      <c r="A155" s="30"/>
      <c r="B155" s="32" t="s">
        <v>87</v>
      </c>
      <c r="C155" s="30" t="s">
        <v>88</v>
      </c>
      <c r="D155" s="23">
        <f>'[4]НГРЭС Б2'!$E$36</f>
        <v>150.44247787610621</v>
      </c>
      <c r="E155" s="23">
        <f>'[32]4'!$L$28</f>
        <v>151.6</v>
      </c>
      <c r="F155" s="23">
        <f>'[32]4'!$M$28</f>
        <v>0</v>
      </c>
    </row>
    <row r="156" spans="1:8" ht="25.5">
      <c r="A156" s="30"/>
      <c r="B156" s="7" t="s">
        <v>89</v>
      </c>
      <c r="C156" s="30" t="s">
        <v>24</v>
      </c>
      <c r="D156" s="70" t="s">
        <v>309</v>
      </c>
      <c r="E156" s="88" t="s">
        <v>319</v>
      </c>
      <c r="F156" s="88" t="s">
        <v>319</v>
      </c>
    </row>
    <row r="157" spans="1:8">
      <c r="A157" s="30" t="s">
        <v>90</v>
      </c>
      <c r="B157" s="7" t="s">
        <v>14</v>
      </c>
      <c r="C157" s="30" t="s">
        <v>76</v>
      </c>
      <c r="D157" s="35"/>
      <c r="E157" s="35"/>
      <c r="F157" s="35"/>
    </row>
    <row r="158" spans="1:8" ht="25.5">
      <c r="A158" s="30" t="s">
        <v>91</v>
      </c>
      <c r="B158" s="7" t="s">
        <v>9</v>
      </c>
      <c r="C158" s="30" t="s">
        <v>24</v>
      </c>
      <c r="D158" s="35"/>
      <c r="E158" s="35"/>
      <c r="F158" s="35"/>
    </row>
    <row r="159" spans="1:8">
      <c r="A159" s="30" t="s">
        <v>92</v>
      </c>
      <c r="B159" s="32" t="s">
        <v>93</v>
      </c>
      <c r="C159" s="30" t="s">
        <v>94</v>
      </c>
      <c r="D159" s="35"/>
      <c r="E159" s="35"/>
      <c r="F159" s="35"/>
    </row>
    <row r="160" spans="1:8" ht="25.5">
      <c r="A160" s="33" t="s">
        <v>95</v>
      </c>
      <c r="B160" s="32" t="s">
        <v>96</v>
      </c>
      <c r="C160" s="43" t="s">
        <v>97</v>
      </c>
      <c r="D160" s="35"/>
      <c r="E160" s="35"/>
      <c r="F160" s="35"/>
    </row>
    <row r="161" spans="1:7" ht="25.5">
      <c r="A161" s="30" t="s">
        <v>98</v>
      </c>
      <c r="B161" s="32" t="s">
        <v>99</v>
      </c>
      <c r="C161" s="30" t="s">
        <v>24</v>
      </c>
      <c r="D161" s="35"/>
      <c r="E161" s="35"/>
      <c r="F161" s="35"/>
    </row>
    <row r="162" spans="1:7">
      <c r="A162" s="30" t="s">
        <v>100</v>
      </c>
      <c r="B162" s="7" t="s">
        <v>101</v>
      </c>
      <c r="C162" s="30" t="s">
        <v>76</v>
      </c>
      <c r="D162" s="35"/>
      <c r="E162" s="35"/>
      <c r="F162" s="35"/>
      <c r="G162" s="41"/>
    </row>
    <row r="163" spans="1:7">
      <c r="A163" s="30"/>
      <c r="B163" s="31" t="s">
        <v>188</v>
      </c>
      <c r="C163" s="30"/>
      <c r="D163" s="35"/>
      <c r="E163" s="35"/>
      <c r="F163" s="35"/>
    </row>
    <row r="164" spans="1:7">
      <c r="A164" s="30" t="s">
        <v>102</v>
      </c>
      <c r="B164" s="32" t="s">
        <v>15</v>
      </c>
      <c r="C164" s="30" t="s">
        <v>76</v>
      </c>
      <c r="D164" s="35"/>
      <c r="E164" s="35"/>
      <c r="F164" s="35"/>
      <c r="G164" s="41"/>
    </row>
    <row r="165" spans="1:7">
      <c r="A165" s="30" t="s">
        <v>103</v>
      </c>
      <c r="B165" s="32" t="s">
        <v>16</v>
      </c>
      <c r="C165" s="30" t="s">
        <v>76</v>
      </c>
      <c r="D165" s="35"/>
      <c r="E165" s="35"/>
      <c r="F165" s="35"/>
    </row>
    <row r="166" spans="1:7" ht="25.5">
      <c r="A166" s="30" t="s">
        <v>104</v>
      </c>
      <c r="B166" s="32" t="s">
        <v>17</v>
      </c>
      <c r="C166" s="30" t="s">
        <v>76</v>
      </c>
      <c r="D166" s="35"/>
      <c r="E166" s="35"/>
      <c r="F166" s="35"/>
    </row>
    <row r="167" spans="1:7">
      <c r="A167" s="30" t="s">
        <v>145</v>
      </c>
      <c r="B167" s="32" t="s">
        <v>146</v>
      </c>
      <c r="C167" s="30" t="s">
        <v>76</v>
      </c>
      <c r="D167" s="35"/>
      <c r="E167" s="35"/>
      <c r="F167" s="35"/>
    </row>
    <row r="168" spans="1:7">
      <c r="A168" s="30" t="s">
        <v>105</v>
      </c>
      <c r="B168" s="7" t="s">
        <v>106</v>
      </c>
      <c r="C168" s="30" t="s">
        <v>76</v>
      </c>
      <c r="D168" s="35"/>
      <c r="E168" s="35"/>
      <c r="F168" s="35"/>
    </row>
    <row r="169" spans="1:7">
      <c r="A169" s="30"/>
      <c r="B169" s="31" t="s">
        <v>188</v>
      </c>
      <c r="C169" s="30"/>
      <c r="D169" s="35"/>
      <c r="E169" s="35"/>
      <c r="F169" s="35"/>
    </row>
    <row r="170" spans="1:7">
      <c r="A170" s="30" t="s">
        <v>107</v>
      </c>
      <c r="B170" s="32" t="s">
        <v>18</v>
      </c>
      <c r="C170" s="30" t="s">
        <v>76</v>
      </c>
      <c r="D170" s="35"/>
      <c r="E170" s="35"/>
      <c r="F170" s="35"/>
    </row>
    <row r="171" spans="1:7">
      <c r="A171" s="30" t="s">
        <v>108</v>
      </c>
      <c r="B171" s="32" t="s">
        <v>31</v>
      </c>
      <c r="C171" s="30" t="s">
        <v>76</v>
      </c>
      <c r="D171" s="35"/>
      <c r="E171" s="35"/>
      <c r="F171" s="35"/>
    </row>
    <row r="172" spans="1:7">
      <c r="A172" s="30" t="s">
        <v>109</v>
      </c>
      <c r="B172" s="7" t="s">
        <v>110</v>
      </c>
      <c r="C172" s="30" t="s">
        <v>76</v>
      </c>
      <c r="D172" s="35"/>
      <c r="E172" s="35"/>
      <c r="F172" s="35"/>
    </row>
    <row r="173" spans="1:7">
      <c r="A173" s="30"/>
      <c r="B173" s="31" t="s">
        <v>188</v>
      </c>
      <c r="C173" s="30"/>
      <c r="D173" s="34"/>
      <c r="E173" s="35"/>
      <c r="F173" s="35"/>
    </row>
    <row r="174" spans="1:7">
      <c r="A174" s="30" t="s">
        <v>111</v>
      </c>
      <c r="B174" s="32" t="s">
        <v>15</v>
      </c>
      <c r="C174" s="30" t="s">
        <v>76</v>
      </c>
      <c r="D174" s="35"/>
      <c r="E174" s="35"/>
      <c r="F174" s="35"/>
    </row>
    <row r="175" spans="1:7">
      <c r="A175" s="30" t="s">
        <v>112</v>
      </c>
      <c r="B175" s="32" t="s">
        <v>16</v>
      </c>
      <c r="C175" s="30" t="s">
        <v>76</v>
      </c>
      <c r="D175" s="35"/>
      <c r="E175" s="35"/>
      <c r="F175" s="35"/>
    </row>
    <row r="176" spans="1:7" ht="25.5">
      <c r="A176" s="30" t="s">
        <v>113</v>
      </c>
      <c r="B176" s="32" t="s">
        <v>17</v>
      </c>
      <c r="C176" s="30" t="s">
        <v>76</v>
      </c>
      <c r="D176" s="35"/>
      <c r="E176" s="35"/>
      <c r="F176" s="35"/>
    </row>
    <row r="177" spans="1:6" ht="25.5">
      <c r="A177" s="30" t="s">
        <v>114</v>
      </c>
      <c r="B177" s="7" t="s">
        <v>115</v>
      </c>
      <c r="C177" s="30" t="s">
        <v>76</v>
      </c>
      <c r="D177" s="35"/>
      <c r="E177" s="35"/>
      <c r="F177" s="35"/>
    </row>
    <row r="178" spans="1:6">
      <c r="A178" s="30"/>
      <c r="B178" s="31" t="s">
        <v>188</v>
      </c>
      <c r="C178" s="30"/>
      <c r="D178" s="34"/>
      <c r="E178" s="35"/>
      <c r="F178" s="35"/>
    </row>
    <row r="179" spans="1:6">
      <c r="A179" s="30" t="s">
        <v>116</v>
      </c>
      <c r="B179" s="32" t="s">
        <v>15</v>
      </c>
      <c r="C179" s="30" t="s">
        <v>76</v>
      </c>
      <c r="D179" s="35"/>
      <c r="E179" s="35"/>
      <c r="F179" s="35"/>
    </row>
    <row r="180" spans="1:6">
      <c r="A180" s="30" t="s">
        <v>117</v>
      </c>
      <c r="B180" s="32" t="s">
        <v>16</v>
      </c>
      <c r="C180" s="30" t="s">
        <v>76</v>
      </c>
      <c r="D180" s="35"/>
      <c r="E180" s="35"/>
      <c r="F180" s="35"/>
    </row>
    <row r="181" spans="1:6" ht="25.5">
      <c r="A181" s="30" t="s">
        <v>118</v>
      </c>
      <c r="B181" s="32" t="s">
        <v>17</v>
      </c>
      <c r="C181" s="30" t="s">
        <v>76</v>
      </c>
      <c r="D181" s="35"/>
      <c r="E181" s="35"/>
      <c r="F181" s="35"/>
    </row>
    <row r="182" spans="1:6">
      <c r="A182" s="30" t="s">
        <v>119</v>
      </c>
      <c r="B182" s="7" t="s">
        <v>162</v>
      </c>
      <c r="C182" s="30" t="s">
        <v>76</v>
      </c>
      <c r="D182" s="35"/>
      <c r="E182" s="35"/>
      <c r="F182" s="35"/>
    </row>
    <row r="183" spans="1:6" ht="25.5">
      <c r="A183" s="30" t="s">
        <v>120</v>
      </c>
      <c r="B183" s="7" t="s">
        <v>325</v>
      </c>
      <c r="C183" s="30" t="s">
        <v>121</v>
      </c>
      <c r="D183" s="35"/>
      <c r="E183" s="35"/>
      <c r="F183" s="35"/>
    </row>
    <row r="184" spans="1:6" ht="38.25">
      <c r="A184" s="30" t="s">
        <v>122</v>
      </c>
      <c r="B184" s="7" t="s">
        <v>10</v>
      </c>
      <c r="C184" s="30" t="s">
        <v>24</v>
      </c>
      <c r="D184" s="115" t="s">
        <v>123</v>
      </c>
      <c r="E184" s="115"/>
      <c r="F184" s="115"/>
    </row>
    <row r="185" spans="1:6">
      <c r="B185" s="6"/>
    </row>
    <row r="186" spans="1:6">
      <c r="A186" s="113" t="s">
        <v>124</v>
      </c>
      <c r="B186" s="113"/>
      <c r="C186" s="113"/>
      <c r="D186" s="113"/>
      <c r="E186" s="113"/>
      <c r="F186" s="113"/>
    </row>
    <row r="187" spans="1:6">
      <c r="A187" s="58" t="s">
        <v>274</v>
      </c>
      <c r="C187" s="27"/>
    </row>
    <row r="188" spans="1:6">
      <c r="A188" s="58" t="s">
        <v>275</v>
      </c>
    </row>
    <row r="189" spans="1:6">
      <c r="A189" s="58" t="s">
        <v>276</v>
      </c>
    </row>
    <row r="191" spans="1:6">
      <c r="A191" s="56" t="s">
        <v>277</v>
      </c>
    </row>
    <row r="192" spans="1:6" ht="93" customHeight="1">
      <c r="A192" s="112" t="s">
        <v>301</v>
      </c>
      <c r="B192" s="112"/>
      <c r="C192" s="112"/>
      <c r="D192" s="112"/>
      <c r="E192" s="112"/>
      <c r="F192" s="112"/>
    </row>
    <row r="193" spans="1:6" ht="12.75" customHeight="1">
      <c r="A193" s="112" t="s">
        <v>278</v>
      </c>
      <c r="B193" s="112"/>
      <c r="C193" s="112"/>
      <c r="D193" s="112"/>
      <c r="E193" s="112"/>
      <c r="F193" s="112"/>
    </row>
    <row r="194" spans="1:6">
      <c r="A194" s="112"/>
      <c r="B194" s="112"/>
      <c r="C194" s="112"/>
      <c r="D194" s="112"/>
      <c r="E194" s="112"/>
      <c r="F194" s="112"/>
    </row>
    <row r="195" spans="1:6">
      <c r="A195" s="27"/>
    </row>
    <row r="196" spans="1:6">
      <c r="A196" s="27"/>
      <c r="B196" s="26"/>
      <c r="C196" s="27"/>
    </row>
    <row r="197" spans="1:6">
      <c r="A197" s="27"/>
    </row>
    <row r="198" spans="1:6">
      <c r="A198" s="27"/>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I47"/>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5.7109375" style="1" customWidth="1"/>
    <col min="2" max="2" width="44.140625" style="10" customWidth="1"/>
    <col min="3" max="3" width="14.28515625" style="22"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2"/>
      <c r="I1" s="21" t="s">
        <v>60</v>
      </c>
    </row>
    <row r="2" spans="1:9" ht="39.75" customHeight="1">
      <c r="F2" s="22"/>
      <c r="H2" s="121" t="s">
        <v>152</v>
      </c>
      <c r="I2" s="121"/>
    </row>
    <row r="3" spans="1:9">
      <c r="F3" s="22"/>
    </row>
    <row r="4" spans="1:9">
      <c r="A4" s="96" t="s">
        <v>32</v>
      </c>
      <c r="B4" s="122"/>
      <c r="C4" s="122"/>
      <c r="D4" s="122"/>
      <c r="E4" s="122"/>
      <c r="F4" s="122"/>
      <c r="G4" s="122"/>
      <c r="H4" s="122"/>
      <c r="I4" s="122"/>
    </row>
    <row r="5" spans="1:9">
      <c r="A5" s="96" t="str">
        <f>Титульный!$C$21</f>
        <v>Няганская ГРЭС (БЛ 2) НВ</v>
      </c>
      <c r="B5" s="122"/>
      <c r="C5" s="122"/>
      <c r="D5" s="122"/>
      <c r="E5" s="122"/>
      <c r="F5" s="122"/>
      <c r="G5" s="122"/>
      <c r="H5" s="122"/>
      <c r="I5" s="122"/>
    </row>
    <row r="7" spans="1:9" s="1" customFormat="1" ht="32.25" customHeight="1">
      <c r="A7" s="123" t="s">
        <v>63</v>
      </c>
      <c r="B7" s="123" t="s">
        <v>6</v>
      </c>
      <c r="C7" s="123" t="s">
        <v>129</v>
      </c>
      <c r="D7" s="123" t="s">
        <v>144</v>
      </c>
      <c r="E7" s="123"/>
      <c r="F7" s="123" t="s">
        <v>126</v>
      </c>
      <c r="G7" s="123"/>
      <c r="H7" s="123" t="s">
        <v>127</v>
      </c>
      <c r="I7" s="123"/>
    </row>
    <row r="8" spans="1:9" s="1" customFormat="1">
      <c r="A8" s="123"/>
      <c r="B8" s="123"/>
      <c r="C8" s="123"/>
      <c r="D8" s="36">
        <f>Титульный!$B$5-2</f>
        <v>2024</v>
      </c>
      <c r="E8" s="37" t="s">
        <v>53</v>
      </c>
      <c r="F8" s="36">
        <f>Титульный!$B$5-1</f>
        <v>2025</v>
      </c>
      <c r="G8" s="37" t="s">
        <v>53</v>
      </c>
      <c r="H8" s="36">
        <f>Титульный!$B$5</f>
        <v>2026</v>
      </c>
      <c r="I8" s="37" t="s">
        <v>53</v>
      </c>
    </row>
    <row r="9" spans="1:9" s="1" customFormat="1">
      <c r="A9" s="123"/>
      <c r="B9" s="123"/>
      <c r="C9" s="123"/>
      <c r="D9" s="44" t="s">
        <v>216</v>
      </c>
      <c r="E9" s="44" t="s">
        <v>217</v>
      </c>
      <c r="F9" s="44" t="s">
        <v>216</v>
      </c>
      <c r="G9" s="44" t="s">
        <v>217</v>
      </c>
      <c r="H9" s="44" t="s">
        <v>216</v>
      </c>
      <c r="I9" s="44" t="s">
        <v>217</v>
      </c>
    </row>
    <row r="10" spans="1:9" s="1" customFormat="1">
      <c r="A10" s="60" t="s">
        <v>292</v>
      </c>
      <c r="B10" s="61"/>
      <c r="C10" s="61"/>
      <c r="D10" s="38"/>
      <c r="E10" s="38"/>
      <c r="F10" s="38"/>
      <c r="G10" s="38"/>
      <c r="H10" s="38"/>
      <c r="I10" s="38"/>
    </row>
    <row r="11" spans="1:9" s="1" customFormat="1" ht="25.5" hidden="1" outlineLevel="1">
      <c r="A11" s="57" t="s">
        <v>155</v>
      </c>
      <c r="B11" s="31" t="s">
        <v>279</v>
      </c>
      <c r="C11" s="30"/>
      <c r="D11" s="38"/>
      <c r="E11" s="38"/>
      <c r="F11" s="38"/>
      <c r="G11" s="38"/>
      <c r="H11" s="38"/>
      <c r="I11" s="38"/>
    </row>
    <row r="12" spans="1:9" s="1" customFormat="1" ht="140.25" hidden="1" outlineLevel="1">
      <c r="A12" s="57"/>
      <c r="B12" s="31" t="s">
        <v>280</v>
      </c>
      <c r="C12" s="57" t="s">
        <v>281</v>
      </c>
      <c r="D12" s="38"/>
      <c r="E12" s="38"/>
      <c r="F12" s="38"/>
      <c r="G12" s="38"/>
      <c r="H12" s="38"/>
      <c r="I12" s="38"/>
    </row>
    <row r="13" spans="1:9" s="1" customFormat="1" ht="153" hidden="1" outlineLevel="1">
      <c r="A13" s="57"/>
      <c r="B13" s="31" t="s">
        <v>282</v>
      </c>
      <c r="C13" s="30" t="s">
        <v>283</v>
      </c>
      <c r="D13" s="38"/>
      <c r="E13" s="38"/>
      <c r="F13" s="38"/>
      <c r="G13" s="38"/>
      <c r="H13" s="38"/>
      <c r="I13" s="38"/>
    </row>
    <row r="14" spans="1:9" s="1" customFormat="1" hidden="1" outlineLevel="1">
      <c r="A14" s="57" t="s">
        <v>157</v>
      </c>
      <c r="B14" s="31" t="s">
        <v>284</v>
      </c>
      <c r="C14" s="30"/>
      <c r="D14" s="38"/>
      <c r="E14" s="38"/>
      <c r="F14" s="38"/>
      <c r="G14" s="38"/>
      <c r="H14" s="38"/>
      <c r="I14" s="38"/>
    </row>
    <row r="15" spans="1:9" s="1" customFormat="1" hidden="1" outlineLevel="1">
      <c r="A15" s="57"/>
      <c r="B15" s="31" t="s">
        <v>285</v>
      </c>
      <c r="C15" s="30"/>
      <c r="D15" s="38"/>
      <c r="E15" s="38"/>
      <c r="F15" s="38"/>
      <c r="G15" s="38"/>
      <c r="H15" s="38"/>
      <c r="I15" s="38"/>
    </row>
    <row r="16" spans="1:9" s="1" customFormat="1" ht="25.5" hidden="1" outlineLevel="1">
      <c r="A16" s="57"/>
      <c r="B16" s="31" t="s">
        <v>286</v>
      </c>
      <c r="C16" s="57" t="s">
        <v>281</v>
      </c>
      <c r="D16" s="38"/>
      <c r="E16" s="38"/>
      <c r="F16" s="38"/>
      <c r="G16" s="38"/>
      <c r="H16" s="38"/>
      <c r="I16" s="38"/>
    </row>
    <row r="17" spans="1:9" s="1" customFormat="1" ht="25.5" hidden="1" outlineLevel="1">
      <c r="A17" s="57"/>
      <c r="B17" s="31" t="s">
        <v>287</v>
      </c>
      <c r="C17" s="30" t="s">
        <v>283</v>
      </c>
      <c r="D17" s="38"/>
      <c r="E17" s="38"/>
      <c r="F17" s="38"/>
      <c r="G17" s="38"/>
      <c r="H17" s="38"/>
      <c r="I17" s="38"/>
    </row>
    <row r="18" spans="1:9" s="1" customFormat="1" hidden="1" outlineLevel="1">
      <c r="A18" s="57"/>
      <c r="B18" s="31" t="s">
        <v>288</v>
      </c>
      <c r="C18" s="30" t="s">
        <v>283</v>
      </c>
      <c r="D18" s="38"/>
      <c r="E18" s="38"/>
      <c r="F18" s="38"/>
      <c r="G18" s="38"/>
      <c r="H18" s="38"/>
      <c r="I18" s="38"/>
    </row>
    <row r="19" spans="1:9" s="1" customFormat="1" collapsed="1">
      <c r="A19" s="59" t="s">
        <v>300</v>
      </c>
      <c r="B19" s="31"/>
      <c r="C19" s="30" t="s">
        <v>283</v>
      </c>
      <c r="D19" s="38"/>
      <c r="E19" s="38"/>
      <c r="F19" s="38"/>
      <c r="G19" s="38"/>
      <c r="H19" s="38"/>
      <c r="I19" s="38"/>
    </row>
    <row r="20" spans="1:9" s="1" customFormat="1">
      <c r="A20" s="59" t="s">
        <v>299</v>
      </c>
      <c r="B20" s="31"/>
      <c r="C20" s="30"/>
      <c r="D20" s="38"/>
      <c r="E20" s="38"/>
      <c r="F20" s="38"/>
      <c r="G20" s="38"/>
      <c r="H20" s="38"/>
      <c r="I20" s="38"/>
    </row>
    <row r="21" spans="1:9" s="1" customFormat="1" ht="25.5" hidden="1" outlineLevel="1">
      <c r="A21" s="57" t="s">
        <v>168</v>
      </c>
      <c r="B21" s="31" t="s">
        <v>289</v>
      </c>
      <c r="C21" s="30" t="s">
        <v>283</v>
      </c>
      <c r="D21" s="38"/>
      <c r="E21" s="38"/>
      <c r="F21" s="38"/>
      <c r="G21" s="38"/>
      <c r="H21" s="38"/>
      <c r="I21" s="38"/>
    </row>
    <row r="22" spans="1:9" s="1" customFormat="1" ht="51" hidden="1" outlineLevel="1">
      <c r="A22" s="57" t="s">
        <v>170</v>
      </c>
      <c r="B22" s="31" t="s">
        <v>290</v>
      </c>
      <c r="C22" s="30" t="s">
        <v>283</v>
      </c>
      <c r="D22" s="38"/>
      <c r="E22" s="38"/>
      <c r="F22" s="38"/>
      <c r="G22" s="38"/>
      <c r="H22" s="38"/>
      <c r="I22" s="38"/>
    </row>
    <row r="23" spans="1:9" s="1" customFormat="1" ht="25.5" hidden="1" outlineLevel="1">
      <c r="A23" s="57" t="s">
        <v>173</v>
      </c>
      <c r="B23" s="31" t="s">
        <v>291</v>
      </c>
      <c r="C23" s="30" t="s">
        <v>283</v>
      </c>
      <c r="D23" s="38"/>
      <c r="E23" s="38"/>
      <c r="F23" s="38"/>
      <c r="G23" s="38"/>
      <c r="H23" s="38"/>
      <c r="I23" s="38"/>
    </row>
    <row r="24" spans="1:9" s="1" customFormat="1" hidden="1" outlineLevel="1">
      <c r="A24" s="57"/>
      <c r="B24" s="31" t="s">
        <v>245</v>
      </c>
      <c r="C24" s="30" t="s">
        <v>283</v>
      </c>
      <c r="D24" s="38"/>
      <c r="E24" s="38"/>
      <c r="F24" s="38"/>
      <c r="G24" s="38"/>
      <c r="H24" s="38"/>
      <c r="I24" s="38"/>
    </row>
    <row r="25" spans="1:9" s="1" customFormat="1" hidden="1" outlineLevel="1">
      <c r="A25" s="57"/>
      <c r="B25" s="31" t="s">
        <v>246</v>
      </c>
      <c r="C25" s="30" t="s">
        <v>283</v>
      </c>
      <c r="D25" s="38"/>
      <c r="E25" s="38"/>
      <c r="F25" s="38"/>
      <c r="G25" s="38"/>
      <c r="H25" s="38"/>
      <c r="I25" s="38"/>
    </row>
    <row r="26" spans="1:9" s="1" customFormat="1" hidden="1" outlineLevel="1">
      <c r="A26" s="57"/>
      <c r="B26" s="31" t="s">
        <v>247</v>
      </c>
      <c r="C26" s="30" t="s">
        <v>283</v>
      </c>
      <c r="D26" s="38"/>
      <c r="E26" s="38"/>
      <c r="F26" s="38"/>
      <c r="G26" s="38"/>
      <c r="H26" s="38"/>
      <c r="I26" s="38"/>
    </row>
    <row r="27" spans="1:9" ht="12.75" customHeight="1" collapsed="1">
      <c r="A27" s="63" t="s">
        <v>293</v>
      </c>
      <c r="B27" s="62"/>
      <c r="C27" s="64"/>
      <c r="D27" s="38"/>
      <c r="E27" s="38"/>
      <c r="F27" s="38"/>
      <c r="G27" s="38"/>
      <c r="H27" s="38"/>
      <c r="I27" s="38"/>
    </row>
    <row r="28" spans="1:9" ht="25.5">
      <c r="A28" s="43" t="s">
        <v>130</v>
      </c>
      <c r="B28" s="31" t="s">
        <v>131</v>
      </c>
      <c r="C28" s="57" t="s">
        <v>296</v>
      </c>
      <c r="D28" s="23">
        <f>'[5]Утв. тарифы на ЭЭ и ЭМ'!$D$18</f>
        <v>752.71</v>
      </c>
      <c r="E28" s="23">
        <f>'[5]Утв. тарифы на ЭЭ и ЭМ'!$E$18</f>
        <v>831.71</v>
      </c>
      <c r="F28" s="23">
        <f>'[6]Утв. тарифы на ЭЭ и ЭМ'!$D$18</f>
        <v>831.71</v>
      </c>
      <c r="G28" s="23">
        <f>'[6]Утв. тарифы на ЭЭ и ЭМ'!$E$18</f>
        <v>1023.94</v>
      </c>
      <c r="H28" s="119">
        <f>'[32]0.1'!$L$20</f>
        <v>1133.2040622564155</v>
      </c>
      <c r="I28" s="120"/>
    </row>
    <row r="29" spans="1:9" ht="25.5">
      <c r="A29" s="43"/>
      <c r="B29" s="39" t="s">
        <v>326</v>
      </c>
      <c r="C29" s="57" t="s">
        <v>296</v>
      </c>
      <c r="D29" s="38"/>
      <c r="E29" s="38"/>
      <c r="F29" s="23">
        <f>'[32]2.2'!$G$170</f>
        <v>829.91792412608652</v>
      </c>
      <c r="G29" s="23">
        <f>'[32]2.1'!$G$170</f>
        <v>1021.8795272065644</v>
      </c>
      <c r="H29" s="119">
        <f>'[32]2'!$G$170</f>
        <v>1130.9122762564152</v>
      </c>
      <c r="I29" s="120"/>
    </row>
    <row r="30" spans="1:9" ht="25.5">
      <c r="A30" s="43" t="s">
        <v>132</v>
      </c>
      <c r="B30" s="31" t="s">
        <v>133</v>
      </c>
      <c r="C30" s="57" t="s">
        <v>297</v>
      </c>
      <c r="D30" s="23">
        <f>'[5]Утв. тарифы на ЭЭ и ЭМ'!$F$18</f>
        <v>218164.75</v>
      </c>
      <c r="E30" s="23">
        <f>'[5]Утв. тарифы на ЭЭ и ЭМ'!$G$18</f>
        <v>232127.29</v>
      </c>
      <c r="F30" s="23">
        <f>'[6]Утв. тарифы на ЭЭ и ЭМ'!$F$18</f>
        <v>232127.29</v>
      </c>
      <c r="G30" s="23">
        <f>'[6]Утв. тарифы на ЭЭ и ЭМ'!$G$18</f>
        <v>243965.79</v>
      </c>
      <c r="H30" s="128">
        <f>'[32]0.1'!$L$21</f>
        <v>255188.21214972407</v>
      </c>
      <c r="I30" s="129"/>
    </row>
    <row r="31" spans="1:9" ht="27.75" customHeight="1">
      <c r="A31" s="43" t="s">
        <v>134</v>
      </c>
      <c r="B31" s="31" t="s">
        <v>33</v>
      </c>
      <c r="C31" s="30" t="s">
        <v>294</v>
      </c>
      <c r="D31" s="38"/>
      <c r="E31" s="38"/>
      <c r="F31" s="38"/>
      <c r="G31" s="38"/>
      <c r="H31" s="38"/>
      <c r="I31" s="38"/>
    </row>
    <row r="32" spans="1:9" ht="26.25" customHeight="1">
      <c r="A32" s="43" t="s">
        <v>135</v>
      </c>
      <c r="B32" s="40" t="s">
        <v>34</v>
      </c>
      <c r="C32" s="30" t="s">
        <v>294</v>
      </c>
      <c r="D32" s="34"/>
      <c r="E32" s="34"/>
      <c r="F32" s="34"/>
      <c r="G32" s="34"/>
      <c r="H32" s="130"/>
      <c r="I32" s="131"/>
    </row>
    <row r="33" spans="1:9" ht="12.75" customHeight="1">
      <c r="A33" s="43" t="s">
        <v>136</v>
      </c>
      <c r="B33" s="40" t="s">
        <v>35</v>
      </c>
      <c r="C33" s="30" t="s">
        <v>294</v>
      </c>
      <c r="D33" s="38"/>
      <c r="E33" s="38"/>
      <c r="F33" s="38"/>
      <c r="G33" s="38"/>
      <c r="H33" s="38"/>
      <c r="I33" s="38"/>
    </row>
    <row r="34" spans="1:9" ht="12.75" customHeight="1">
      <c r="A34" s="43"/>
      <c r="B34" s="32" t="s">
        <v>36</v>
      </c>
      <c r="C34" s="30" t="s">
        <v>294</v>
      </c>
      <c r="D34" s="38"/>
      <c r="E34" s="38"/>
      <c r="F34" s="38"/>
      <c r="G34" s="38"/>
      <c r="H34" s="38"/>
      <c r="I34" s="38"/>
    </row>
    <row r="35" spans="1:9" ht="12.75" customHeight="1">
      <c r="A35" s="43"/>
      <c r="B35" s="32" t="s">
        <v>37</v>
      </c>
      <c r="C35" s="30" t="s">
        <v>294</v>
      </c>
      <c r="D35" s="38"/>
      <c r="E35" s="38"/>
      <c r="F35" s="38"/>
      <c r="G35" s="38"/>
      <c r="H35" s="38"/>
      <c r="I35" s="38"/>
    </row>
    <row r="36" spans="1:9" ht="12.75" customHeight="1">
      <c r="A36" s="43"/>
      <c r="B36" s="32" t="s">
        <v>38</v>
      </c>
      <c r="C36" s="30" t="s">
        <v>294</v>
      </c>
      <c r="D36" s="38"/>
      <c r="E36" s="38"/>
      <c r="F36" s="38"/>
      <c r="G36" s="38"/>
      <c r="H36" s="38"/>
      <c r="I36" s="38"/>
    </row>
    <row r="37" spans="1:9" ht="12.75" customHeight="1">
      <c r="A37" s="43"/>
      <c r="B37" s="32" t="s">
        <v>39</v>
      </c>
      <c r="C37" s="30" t="s">
        <v>294</v>
      </c>
      <c r="D37" s="38"/>
      <c r="E37" s="38"/>
      <c r="F37" s="38"/>
      <c r="G37" s="38"/>
      <c r="H37" s="38"/>
      <c r="I37" s="38"/>
    </row>
    <row r="38" spans="1:9" ht="12.75" customHeight="1">
      <c r="A38" s="43" t="s">
        <v>137</v>
      </c>
      <c r="B38" s="40" t="s">
        <v>40</v>
      </c>
      <c r="C38" s="30" t="s">
        <v>294</v>
      </c>
      <c r="D38" s="38"/>
      <c r="E38" s="38"/>
      <c r="F38" s="38"/>
      <c r="G38" s="38"/>
      <c r="H38" s="38"/>
      <c r="I38" s="38"/>
    </row>
    <row r="39" spans="1:9" ht="12.75" customHeight="1">
      <c r="A39" s="43" t="s">
        <v>138</v>
      </c>
      <c r="B39" s="31" t="s">
        <v>41</v>
      </c>
      <c r="C39" s="30" t="s">
        <v>24</v>
      </c>
      <c r="D39" s="38"/>
      <c r="E39" s="38"/>
      <c r="F39" s="38"/>
      <c r="G39" s="38"/>
      <c r="H39" s="38"/>
      <c r="I39" s="38"/>
    </row>
    <row r="40" spans="1:9" ht="25.5" customHeight="1">
      <c r="A40" s="43" t="s">
        <v>139</v>
      </c>
      <c r="B40" s="32" t="s">
        <v>42</v>
      </c>
      <c r="C40" s="43" t="s">
        <v>295</v>
      </c>
      <c r="D40" s="38"/>
      <c r="E40" s="38"/>
      <c r="F40" s="38"/>
      <c r="G40" s="38"/>
      <c r="H40" s="38"/>
      <c r="I40" s="38"/>
    </row>
    <row r="41" spans="1:9" ht="12.75" customHeight="1">
      <c r="A41" s="43" t="s">
        <v>140</v>
      </c>
      <c r="B41" s="40" t="s">
        <v>43</v>
      </c>
      <c r="C41" s="30" t="s">
        <v>294</v>
      </c>
      <c r="D41" s="38"/>
      <c r="E41" s="38"/>
      <c r="F41" s="38"/>
      <c r="G41" s="38"/>
      <c r="H41" s="38"/>
      <c r="I41" s="38"/>
    </row>
    <row r="42" spans="1:9" ht="25.5">
      <c r="A42" s="43" t="s">
        <v>141</v>
      </c>
      <c r="B42" s="31" t="s">
        <v>44</v>
      </c>
      <c r="C42" s="57" t="s">
        <v>298</v>
      </c>
      <c r="D42" s="38"/>
      <c r="E42" s="38"/>
      <c r="F42" s="38"/>
      <c r="G42" s="38"/>
      <c r="H42" s="38"/>
      <c r="I42" s="38"/>
    </row>
    <row r="43" spans="1:9" ht="25.5">
      <c r="A43" s="43"/>
      <c r="B43" s="32" t="s">
        <v>45</v>
      </c>
      <c r="C43" s="57" t="s">
        <v>298</v>
      </c>
      <c r="D43" s="38"/>
      <c r="E43" s="38"/>
      <c r="F43" s="38"/>
      <c r="G43" s="38"/>
      <c r="H43" s="38"/>
      <c r="I43" s="38"/>
    </row>
    <row r="44" spans="1:9" ht="25.5">
      <c r="A44" s="43"/>
      <c r="B44" s="32" t="s">
        <v>46</v>
      </c>
      <c r="C44" s="57" t="s">
        <v>298</v>
      </c>
      <c r="D44" s="38"/>
      <c r="E44" s="38"/>
      <c r="F44" s="38"/>
      <c r="G44" s="38"/>
      <c r="H44" s="38"/>
      <c r="I44" s="38"/>
    </row>
    <row r="45" spans="1:9">
      <c r="A45" s="6"/>
      <c r="B45" s="27"/>
      <c r="C45" s="26"/>
      <c r="D45" s="27"/>
      <c r="E45" s="27"/>
      <c r="F45" s="27"/>
      <c r="G45" s="27"/>
      <c r="H45" s="27"/>
      <c r="I45" s="27"/>
    </row>
    <row r="46" spans="1:9">
      <c r="A46" s="113" t="s">
        <v>142</v>
      </c>
      <c r="B46" s="113"/>
      <c r="C46" s="113"/>
      <c r="D46" s="113"/>
      <c r="E46" s="113"/>
      <c r="F46" s="113"/>
      <c r="G46" s="113"/>
      <c r="H46" s="113"/>
      <c r="I46" s="113"/>
    </row>
    <row r="47" spans="1:9">
      <c r="A47" s="113" t="s">
        <v>143</v>
      </c>
      <c r="B47" s="113"/>
      <c r="C47" s="113"/>
      <c r="D47" s="113"/>
      <c r="E47" s="113"/>
      <c r="F47" s="113"/>
      <c r="G47" s="113"/>
      <c r="H47" s="113"/>
      <c r="I47" s="113"/>
    </row>
  </sheetData>
  <mergeCells count="15">
    <mergeCell ref="H2:I2"/>
    <mergeCell ref="A4:I4"/>
    <mergeCell ref="A5:I5"/>
    <mergeCell ref="A7:A9"/>
    <mergeCell ref="B7:B9"/>
    <mergeCell ref="C7:C9"/>
    <mergeCell ref="D7:E7"/>
    <mergeCell ref="F7:G7"/>
    <mergeCell ref="H7:I7"/>
    <mergeCell ref="A46:I46"/>
    <mergeCell ref="A47:I47"/>
    <mergeCell ref="H28:I28"/>
    <mergeCell ref="H29:I29"/>
    <mergeCell ref="H30:I30"/>
    <mergeCell ref="H32:I32"/>
  </mergeCells>
  <pageMargins left="0.70866141732283472" right="0.70866141732283472" top="0.74803149606299213" bottom="0.74803149606299213" header="0.31496062992125984" footer="0.31496062992125984"/>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CCFFFF"/>
  </sheetPr>
  <dimension ref="A1:C19"/>
  <sheetViews>
    <sheetView zoomScaleNormal="100" workbookViewId="0">
      <selection activeCell="A4" sqref="A4:B4"/>
    </sheetView>
  </sheetViews>
  <sheetFormatPr defaultRowHeight="12.75"/>
  <cols>
    <col min="1" max="1" width="50.42578125" style="78" customWidth="1"/>
    <col min="2" max="2" width="69.28515625" style="78" customWidth="1"/>
    <col min="3" max="5" width="9.140625" style="78"/>
    <col min="6" max="6" width="29.140625" style="78" customWidth="1"/>
    <col min="7" max="7" width="25.5703125" style="78" customWidth="1"/>
    <col min="8" max="9" width="3.7109375" style="78" customWidth="1"/>
    <col min="10" max="251" width="9.140625" style="78"/>
    <col min="252" max="253" width="0" style="78" hidden="1" customWidth="1"/>
    <col min="254" max="254" width="3.28515625" style="78" customWidth="1"/>
    <col min="255" max="255" width="9.28515625" style="78" customWidth="1"/>
    <col min="256" max="256" width="47" style="78" customWidth="1"/>
    <col min="257" max="257" width="64.42578125" style="78" customWidth="1"/>
    <col min="258" max="258" width="27" style="78" customWidth="1"/>
    <col min="259" max="261" width="9.140625" style="78"/>
    <col min="262" max="262" width="29.140625" style="78" customWidth="1"/>
    <col min="263" max="263" width="25.5703125" style="78" customWidth="1"/>
    <col min="264" max="265" width="3.7109375" style="78" customWidth="1"/>
    <col min="266" max="507" width="9.140625" style="78"/>
    <col min="508" max="509" width="0" style="78" hidden="1" customWidth="1"/>
    <col min="510" max="510" width="3.28515625" style="78" customWidth="1"/>
    <col min="511" max="511" width="9.28515625" style="78" customWidth="1"/>
    <col min="512" max="512" width="47" style="78" customWidth="1"/>
    <col min="513" max="513" width="64.42578125" style="78" customWidth="1"/>
    <col min="514" max="514" width="27" style="78" customWidth="1"/>
    <col min="515" max="517" width="9.140625" style="78"/>
    <col min="518" max="518" width="29.140625" style="78" customWidth="1"/>
    <col min="519" max="519" width="25.5703125" style="78" customWidth="1"/>
    <col min="520" max="521" width="3.7109375" style="78" customWidth="1"/>
    <col min="522" max="763" width="9.140625" style="78"/>
    <col min="764" max="765" width="0" style="78" hidden="1" customWidth="1"/>
    <col min="766" max="766" width="3.28515625" style="78" customWidth="1"/>
    <col min="767" max="767" width="9.28515625" style="78" customWidth="1"/>
    <col min="768" max="768" width="47" style="78" customWidth="1"/>
    <col min="769" max="769" width="64.42578125" style="78" customWidth="1"/>
    <col min="770" max="770" width="27" style="78" customWidth="1"/>
    <col min="771" max="773" width="9.140625" style="78"/>
    <col min="774" max="774" width="29.140625" style="78" customWidth="1"/>
    <col min="775" max="775" width="25.5703125" style="78" customWidth="1"/>
    <col min="776" max="777" width="3.7109375" style="78" customWidth="1"/>
    <col min="778" max="1019" width="9.140625" style="78"/>
    <col min="1020" max="1021" width="0" style="78" hidden="1" customWidth="1"/>
    <col min="1022" max="1022" width="3.28515625" style="78" customWidth="1"/>
    <col min="1023" max="1023" width="9.28515625" style="78" customWidth="1"/>
    <col min="1024" max="1024" width="47" style="78" customWidth="1"/>
    <col min="1025" max="1025" width="64.42578125" style="78" customWidth="1"/>
    <col min="1026" max="1026" width="27" style="78" customWidth="1"/>
    <col min="1027" max="1029" width="9.140625" style="78"/>
    <col min="1030" max="1030" width="29.140625" style="78" customWidth="1"/>
    <col min="1031" max="1031" width="25.5703125" style="78" customWidth="1"/>
    <col min="1032" max="1033" width="3.7109375" style="78" customWidth="1"/>
    <col min="1034" max="1275" width="9.140625" style="78"/>
    <col min="1276" max="1277" width="0" style="78" hidden="1" customWidth="1"/>
    <col min="1278" max="1278" width="3.28515625" style="78" customWidth="1"/>
    <col min="1279" max="1279" width="9.28515625" style="78" customWidth="1"/>
    <col min="1280" max="1280" width="47" style="78" customWidth="1"/>
    <col min="1281" max="1281" width="64.42578125" style="78" customWidth="1"/>
    <col min="1282" max="1282" width="27" style="78" customWidth="1"/>
    <col min="1283" max="1285" width="9.140625" style="78"/>
    <col min="1286" max="1286" width="29.140625" style="78" customWidth="1"/>
    <col min="1287" max="1287" width="25.5703125" style="78" customWidth="1"/>
    <col min="1288" max="1289" width="3.7109375" style="78" customWidth="1"/>
    <col min="1290" max="1531" width="9.140625" style="78"/>
    <col min="1532" max="1533" width="0" style="78" hidden="1" customWidth="1"/>
    <col min="1534" max="1534" width="3.28515625" style="78" customWidth="1"/>
    <col min="1535" max="1535" width="9.28515625" style="78" customWidth="1"/>
    <col min="1536" max="1536" width="47" style="78" customWidth="1"/>
    <col min="1537" max="1537" width="64.42578125" style="78" customWidth="1"/>
    <col min="1538" max="1538" width="27" style="78" customWidth="1"/>
    <col min="1539" max="1541" width="9.140625" style="78"/>
    <col min="1542" max="1542" width="29.140625" style="78" customWidth="1"/>
    <col min="1543" max="1543" width="25.5703125" style="78" customWidth="1"/>
    <col min="1544" max="1545" width="3.7109375" style="78" customWidth="1"/>
    <col min="1546" max="1787" width="9.140625" style="78"/>
    <col min="1788" max="1789" width="0" style="78" hidden="1" customWidth="1"/>
    <col min="1790" max="1790" width="3.28515625" style="78" customWidth="1"/>
    <col min="1791" max="1791" width="9.28515625" style="78" customWidth="1"/>
    <col min="1792" max="1792" width="47" style="78" customWidth="1"/>
    <col min="1793" max="1793" width="64.42578125" style="78" customWidth="1"/>
    <col min="1794" max="1794" width="27" style="78" customWidth="1"/>
    <col min="1795" max="1797" width="9.140625" style="78"/>
    <col min="1798" max="1798" width="29.140625" style="78" customWidth="1"/>
    <col min="1799" max="1799" width="25.5703125" style="78" customWidth="1"/>
    <col min="1800" max="1801" width="3.7109375" style="78" customWidth="1"/>
    <col min="1802" max="2043" width="9.140625" style="78"/>
    <col min="2044" max="2045" width="0" style="78" hidden="1" customWidth="1"/>
    <col min="2046" max="2046" width="3.28515625" style="78" customWidth="1"/>
    <col min="2047" max="2047" width="9.28515625" style="78" customWidth="1"/>
    <col min="2048" max="2048" width="47" style="78" customWidth="1"/>
    <col min="2049" max="2049" width="64.42578125" style="78" customWidth="1"/>
    <col min="2050" max="2050" width="27" style="78" customWidth="1"/>
    <col min="2051" max="2053" width="9.140625" style="78"/>
    <col min="2054" max="2054" width="29.140625" style="78" customWidth="1"/>
    <col min="2055" max="2055" width="25.5703125" style="78" customWidth="1"/>
    <col min="2056" max="2057" width="3.7109375" style="78" customWidth="1"/>
    <col min="2058" max="2299" width="9.140625" style="78"/>
    <col min="2300" max="2301" width="0" style="78" hidden="1" customWidth="1"/>
    <col min="2302" max="2302" width="3.28515625" style="78" customWidth="1"/>
    <col min="2303" max="2303" width="9.28515625" style="78" customWidth="1"/>
    <col min="2304" max="2304" width="47" style="78" customWidth="1"/>
    <col min="2305" max="2305" width="64.42578125" style="78" customWidth="1"/>
    <col min="2306" max="2306" width="27" style="78" customWidth="1"/>
    <col min="2307" max="2309" width="9.140625" style="78"/>
    <col min="2310" max="2310" width="29.140625" style="78" customWidth="1"/>
    <col min="2311" max="2311" width="25.5703125" style="78" customWidth="1"/>
    <col min="2312" max="2313" width="3.7109375" style="78" customWidth="1"/>
    <col min="2314" max="2555" width="9.140625" style="78"/>
    <col min="2556" max="2557" width="0" style="78" hidden="1" customWidth="1"/>
    <col min="2558" max="2558" width="3.28515625" style="78" customWidth="1"/>
    <col min="2559" max="2559" width="9.28515625" style="78" customWidth="1"/>
    <col min="2560" max="2560" width="47" style="78" customWidth="1"/>
    <col min="2561" max="2561" width="64.42578125" style="78" customWidth="1"/>
    <col min="2562" max="2562" width="27" style="78" customWidth="1"/>
    <col min="2563" max="2565" width="9.140625" style="78"/>
    <col min="2566" max="2566" width="29.140625" style="78" customWidth="1"/>
    <col min="2567" max="2567" width="25.5703125" style="78" customWidth="1"/>
    <col min="2568" max="2569" width="3.7109375" style="78" customWidth="1"/>
    <col min="2570" max="2811" width="9.140625" style="78"/>
    <col min="2812" max="2813" width="0" style="78" hidden="1" customWidth="1"/>
    <col min="2814" max="2814" width="3.28515625" style="78" customWidth="1"/>
    <col min="2815" max="2815" width="9.28515625" style="78" customWidth="1"/>
    <col min="2816" max="2816" width="47" style="78" customWidth="1"/>
    <col min="2817" max="2817" width="64.42578125" style="78" customWidth="1"/>
    <col min="2818" max="2818" width="27" style="78" customWidth="1"/>
    <col min="2819" max="2821" width="9.140625" style="78"/>
    <col min="2822" max="2822" width="29.140625" style="78" customWidth="1"/>
    <col min="2823" max="2823" width="25.5703125" style="78" customWidth="1"/>
    <col min="2824" max="2825" width="3.7109375" style="78" customWidth="1"/>
    <col min="2826" max="3067" width="9.140625" style="78"/>
    <col min="3068" max="3069" width="0" style="78" hidden="1" customWidth="1"/>
    <col min="3070" max="3070" width="3.28515625" style="78" customWidth="1"/>
    <col min="3071" max="3071" width="9.28515625" style="78" customWidth="1"/>
    <col min="3072" max="3072" width="47" style="78" customWidth="1"/>
    <col min="3073" max="3073" width="64.42578125" style="78" customWidth="1"/>
    <col min="3074" max="3074" width="27" style="78" customWidth="1"/>
    <col min="3075" max="3077" width="9.140625" style="78"/>
    <col min="3078" max="3078" width="29.140625" style="78" customWidth="1"/>
    <col min="3079" max="3079" width="25.5703125" style="78" customWidth="1"/>
    <col min="3080" max="3081" width="3.7109375" style="78" customWidth="1"/>
    <col min="3082" max="3323" width="9.140625" style="78"/>
    <col min="3324" max="3325" width="0" style="78" hidden="1" customWidth="1"/>
    <col min="3326" max="3326" width="3.28515625" style="78" customWidth="1"/>
    <col min="3327" max="3327" width="9.28515625" style="78" customWidth="1"/>
    <col min="3328" max="3328" width="47" style="78" customWidth="1"/>
    <col min="3329" max="3329" width="64.42578125" style="78" customWidth="1"/>
    <col min="3330" max="3330" width="27" style="78" customWidth="1"/>
    <col min="3331" max="3333" width="9.140625" style="78"/>
    <col min="3334" max="3334" width="29.140625" style="78" customWidth="1"/>
    <col min="3335" max="3335" width="25.5703125" style="78" customWidth="1"/>
    <col min="3336" max="3337" width="3.7109375" style="78" customWidth="1"/>
    <col min="3338" max="3579" width="9.140625" style="78"/>
    <col min="3580" max="3581" width="0" style="78" hidden="1" customWidth="1"/>
    <col min="3582" max="3582" width="3.28515625" style="78" customWidth="1"/>
    <col min="3583" max="3583" width="9.28515625" style="78" customWidth="1"/>
    <col min="3584" max="3584" width="47" style="78" customWidth="1"/>
    <col min="3585" max="3585" width="64.42578125" style="78" customWidth="1"/>
    <col min="3586" max="3586" width="27" style="78" customWidth="1"/>
    <col min="3587" max="3589" width="9.140625" style="78"/>
    <col min="3590" max="3590" width="29.140625" style="78" customWidth="1"/>
    <col min="3591" max="3591" width="25.5703125" style="78" customWidth="1"/>
    <col min="3592" max="3593" width="3.7109375" style="78" customWidth="1"/>
    <col min="3594" max="3835" width="9.140625" style="78"/>
    <col min="3836" max="3837" width="0" style="78" hidden="1" customWidth="1"/>
    <col min="3838" max="3838" width="3.28515625" style="78" customWidth="1"/>
    <col min="3839" max="3839" width="9.28515625" style="78" customWidth="1"/>
    <col min="3840" max="3840" width="47" style="78" customWidth="1"/>
    <col min="3841" max="3841" width="64.42578125" style="78" customWidth="1"/>
    <col min="3842" max="3842" width="27" style="78" customWidth="1"/>
    <col min="3843" max="3845" width="9.140625" style="78"/>
    <col min="3846" max="3846" width="29.140625" style="78" customWidth="1"/>
    <col min="3847" max="3847" width="25.5703125" style="78" customWidth="1"/>
    <col min="3848" max="3849" width="3.7109375" style="78" customWidth="1"/>
    <col min="3850" max="4091" width="9.140625" style="78"/>
    <col min="4092" max="4093" width="0" style="78" hidden="1" customWidth="1"/>
    <col min="4094" max="4094" width="3.28515625" style="78" customWidth="1"/>
    <col min="4095" max="4095" width="9.28515625" style="78" customWidth="1"/>
    <col min="4096" max="4096" width="47" style="78" customWidth="1"/>
    <col min="4097" max="4097" width="64.42578125" style="78" customWidth="1"/>
    <col min="4098" max="4098" width="27" style="78" customWidth="1"/>
    <col min="4099" max="4101" width="9.140625" style="78"/>
    <col min="4102" max="4102" width="29.140625" style="78" customWidth="1"/>
    <col min="4103" max="4103" width="25.5703125" style="78" customWidth="1"/>
    <col min="4104" max="4105" width="3.7109375" style="78" customWidth="1"/>
    <col min="4106" max="4347" width="9.140625" style="78"/>
    <col min="4348" max="4349" width="0" style="78" hidden="1" customWidth="1"/>
    <col min="4350" max="4350" width="3.28515625" style="78" customWidth="1"/>
    <col min="4351" max="4351" width="9.28515625" style="78" customWidth="1"/>
    <col min="4352" max="4352" width="47" style="78" customWidth="1"/>
    <col min="4353" max="4353" width="64.42578125" style="78" customWidth="1"/>
    <col min="4354" max="4354" width="27" style="78" customWidth="1"/>
    <col min="4355" max="4357" width="9.140625" style="78"/>
    <col min="4358" max="4358" width="29.140625" style="78" customWidth="1"/>
    <col min="4359" max="4359" width="25.5703125" style="78" customWidth="1"/>
    <col min="4360" max="4361" width="3.7109375" style="78" customWidth="1"/>
    <col min="4362" max="4603" width="9.140625" style="78"/>
    <col min="4604" max="4605" width="0" style="78" hidden="1" customWidth="1"/>
    <col min="4606" max="4606" width="3.28515625" style="78" customWidth="1"/>
    <col min="4607" max="4607" width="9.28515625" style="78" customWidth="1"/>
    <col min="4608" max="4608" width="47" style="78" customWidth="1"/>
    <col min="4609" max="4609" width="64.42578125" style="78" customWidth="1"/>
    <col min="4610" max="4610" width="27" style="78" customWidth="1"/>
    <col min="4611" max="4613" width="9.140625" style="78"/>
    <col min="4614" max="4614" width="29.140625" style="78" customWidth="1"/>
    <col min="4615" max="4615" width="25.5703125" style="78" customWidth="1"/>
    <col min="4616" max="4617" width="3.7109375" style="78" customWidth="1"/>
    <col min="4618" max="4859" width="9.140625" style="78"/>
    <col min="4860" max="4861" width="0" style="78" hidden="1" customWidth="1"/>
    <col min="4862" max="4862" width="3.28515625" style="78" customWidth="1"/>
    <col min="4863" max="4863" width="9.28515625" style="78" customWidth="1"/>
    <col min="4864" max="4864" width="47" style="78" customWidth="1"/>
    <col min="4865" max="4865" width="64.42578125" style="78" customWidth="1"/>
    <col min="4866" max="4866" width="27" style="78" customWidth="1"/>
    <col min="4867" max="4869" width="9.140625" style="78"/>
    <col min="4870" max="4870" width="29.140625" style="78" customWidth="1"/>
    <col min="4871" max="4871" width="25.5703125" style="78" customWidth="1"/>
    <col min="4872" max="4873" width="3.7109375" style="78" customWidth="1"/>
    <col min="4874" max="5115" width="9.140625" style="78"/>
    <col min="5116" max="5117" width="0" style="78" hidden="1" customWidth="1"/>
    <col min="5118" max="5118" width="3.28515625" style="78" customWidth="1"/>
    <col min="5119" max="5119" width="9.28515625" style="78" customWidth="1"/>
    <col min="5120" max="5120" width="47" style="78" customWidth="1"/>
    <col min="5121" max="5121" width="64.42578125" style="78" customWidth="1"/>
    <col min="5122" max="5122" width="27" style="78" customWidth="1"/>
    <col min="5123" max="5125" width="9.140625" style="78"/>
    <col min="5126" max="5126" width="29.140625" style="78" customWidth="1"/>
    <col min="5127" max="5127" width="25.5703125" style="78" customWidth="1"/>
    <col min="5128" max="5129" width="3.7109375" style="78" customWidth="1"/>
    <col min="5130" max="5371" width="9.140625" style="78"/>
    <col min="5372" max="5373" width="0" style="78" hidden="1" customWidth="1"/>
    <col min="5374" max="5374" width="3.28515625" style="78" customWidth="1"/>
    <col min="5375" max="5375" width="9.28515625" style="78" customWidth="1"/>
    <col min="5376" max="5376" width="47" style="78" customWidth="1"/>
    <col min="5377" max="5377" width="64.42578125" style="78" customWidth="1"/>
    <col min="5378" max="5378" width="27" style="78" customWidth="1"/>
    <col min="5379" max="5381" width="9.140625" style="78"/>
    <col min="5382" max="5382" width="29.140625" style="78" customWidth="1"/>
    <col min="5383" max="5383" width="25.5703125" style="78" customWidth="1"/>
    <col min="5384" max="5385" width="3.7109375" style="78" customWidth="1"/>
    <col min="5386" max="5627" width="9.140625" style="78"/>
    <col min="5628" max="5629" width="0" style="78" hidden="1" customWidth="1"/>
    <col min="5630" max="5630" width="3.28515625" style="78" customWidth="1"/>
    <col min="5631" max="5631" width="9.28515625" style="78" customWidth="1"/>
    <col min="5632" max="5632" width="47" style="78" customWidth="1"/>
    <col min="5633" max="5633" width="64.42578125" style="78" customWidth="1"/>
    <col min="5634" max="5634" width="27" style="78" customWidth="1"/>
    <col min="5635" max="5637" width="9.140625" style="78"/>
    <col min="5638" max="5638" width="29.140625" style="78" customWidth="1"/>
    <col min="5639" max="5639" width="25.5703125" style="78" customWidth="1"/>
    <col min="5640" max="5641" width="3.7109375" style="78" customWidth="1"/>
    <col min="5642" max="5883" width="9.140625" style="78"/>
    <col min="5884" max="5885" width="0" style="78" hidden="1" customWidth="1"/>
    <col min="5886" max="5886" width="3.28515625" style="78" customWidth="1"/>
    <col min="5887" max="5887" width="9.28515625" style="78" customWidth="1"/>
    <col min="5888" max="5888" width="47" style="78" customWidth="1"/>
    <col min="5889" max="5889" width="64.42578125" style="78" customWidth="1"/>
    <col min="5890" max="5890" width="27" style="78" customWidth="1"/>
    <col min="5891" max="5893" width="9.140625" style="78"/>
    <col min="5894" max="5894" width="29.140625" style="78" customWidth="1"/>
    <col min="5895" max="5895" width="25.5703125" style="78" customWidth="1"/>
    <col min="5896" max="5897" width="3.7109375" style="78" customWidth="1"/>
    <col min="5898" max="6139" width="9.140625" style="78"/>
    <col min="6140" max="6141" width="0" style="78" hidden="1" customWidth="1"/>
    <col min="6142" max="6142" width="3.28515625" style="78" customWidth="1"/>
    <col min="6143" max="6143" width="9.28515625" style="78" customWidth="1"/>
    <col min="6144" max="6144" width="47" style="78" customWidth="1"/>
    <col min="6145" max="6145" width="64.42578125" style="78" customWidth="1"/>
    <col min="6146" max="6146" width="27" style="78" customWidth="1"/>
    <col min="6147" max="6149" width="9.140625" style="78"/>
    <col min="6150" max="6150" width="29.140625" style="78" customWidth="1"/>
    <col min="6151" max="6151" width="25.5703125" style="78" customWidth="1"/>
    <col min="6152" max="6153" width="3.7109375" style="78" customWidth="1"/>
    <col min="6154" max="6395" width="9.140625" style="78"/>
    <col min="6396" max="6397" width="0" style="78" hidden="1" customWidth="1"/>
    <col min="6398" max="6398" width="3.28515625" style="78" customWidth="1"/>
    <col min="6399" max="6399" width="9.28515625" style="78" customWidth="1"/>
    <col min="6400" max="6400" width="47" style="78" customWidth="1"/>
    <col min="6401" max="6401" width="64.42578125" style="78" customWidth="1"/>
    <col min="6402" max="6402" width="27" style="78" customWidth="1"/>
    <col min="6403" max="6405" width="9.140625" style="78"/>
    <col min="6406" max="6406" width="29.140625" style="78" customWidth="1"/>
    <col min="6407" max="6407" width="25.5703125" style="78" customWidth="1"/>
    <col min="6408" max="6409" width="3.7109375" style="78" customWidth="1"/>
    <col min="6410" max="6651" width="9.140625" style="78"/>
    <col min="6652" max="6653" width="0" style="78" hidden="1" customWidth="1"/>
    <col min="6654" max="6654" width="3.28515625" style="78" customWidth="1"/>
    <col min="6655" max="6655" width="9.28515625" style="78" customWidth="1"/>
    <col min="6656" max="6656" width="47" style="78" customWidth="1"/>
    <col min="6657" max="6657" width="64.42578125" style="78" customWidth="1"/>
    <col min="6658" max="6658" width="27" style="78" customWidth="1"/>
    <col min="6659" max="6661" width="9.140625" style="78"/>
    <col min="6662" max="6662" width="29.140625" style="78" customWidth="1"/>
    <col min="6663" max="6663" width="25.5703125" style="78" customWidth="1"/>
    <col min="6664" max="6665" width="3.7109375" style="78" customWidth="1"/>
    <col min="6666" max="6907" width="9.140625" style="78"/>
    <col min="6908" max="6909" width="0" style="78" hidden="1" customWidth="1"/>
    <col min="6910" max="6910" width="3.28515625" style="78" customWidth="1"/>
    <col min="6911" max="6911" width="9.28515625" style="78" customWidth="1"/>
    <col min="6912" max="6912" width="47" style="78" customWidth="1"/>
    <col min="6913" max="6913" width="64.42578125" style="78" customWidth="1"/>
    <col min="6914" max="6914" width="27" style="78" customWidth="1"/>
    <col min="6915" max="6917" width="9.140625" style="78"/>
    <col min="6918" max="6918" width="29.140625" style="78" customWidth="1"/>
    <col min="6919" max="6919" width="25.5703125" style="78" customWidth="1"/>
    <col min="6920" max="6921" width="3.7109375" style="78" customWidth="1"/>
    <col min="6922" max="7163" width="9.140625" style="78"/>
    <col min="7164" max="7165" width="0" style="78" hidden="1" customWidth="1"/>
    <col min="7166" max="7166" width="3.28515625" style="78" customWidth="1"/>
    <col min="7167" max="7167" width="9.28515625" style="78" customWidth="1"/>
    <col min="7168" max="7168" width="47" style="78" customWidth="1"/>
    <col min="7169" max="7169" width="64.42578125" style="78" customWidth="1"/>
    <col min="7170" max="7170" width="27" style="78" customWidth="1"/>
    <col min="7171" max="7173" width="9.140625" style="78"/>
    <col min="7174" max="7174" width="29.140625" style="78" customWidth="1"/>
    <col min="7175" max="7175" width="25.5703125" style="78" customWidth="1"/>
    <col min="7176" max="7177" width="3.7109375" style="78" customWidth="1"/>
    <col min="7178" max="7419" width="9.140625" style="78"/>
    <col min="7420" max="7421" width="0" style="78" hidden="1" customWidth="1"/>
    <col min="7422" max="7422" width="3.28515625" style="78" customWidth="1"/>
    <col min="7423" max="7423" width="9.28515625" style="78" customWidth="1"/>
    <col min="7424" max="7424" width="47" style="78" customWidth="1"/>
    <col min="7425" max="7425" width="64.42578125" style="78" customWidth="1"/>
    <col min="7426" max="7426" width="27" style="78" customWidth="1"/>
    <col min="7427" max="7429" width="9.140625" style="78"/>
    <col min="7430" max="7430" width="29.140625" style="78" customWidth="1"/>
    <col min="7431" max="7431" width="25.5703125" style="78" customWidth="1"/>
    <col min="7432" max="7433" width="3.7109375" style="78" customWidth="1"/>
    <col min="7434" max="7675" width="9.140625" style="78"/>
    <col min="7676" max="7677" width="0" style="78" hidden="1" customWidth="1"/>
    <col min="7678" max="7678" width="3.28515625" style="78" customWidth="1"/>
    <col min="7679" max="7679" width="9.28515625" style="78" customWidth="1"/>
    <col min="7680" max="7680" width="47" style="78" customWidth="1"/>
    <col min="7681" max="7681" width="64.42578125" style="78" customWidth="1"/>
    <col min="7682" max="7682" width="27" style="78" customWidth="1"/>
    <col min="7683" max="7685" width="9.140625" style="78"/>
    <col min="7686" max="7686" width="29.140625" style="78" customWidth="1"/>
    <col min="7687" max="7687" width="25.5703125" style="78" customWidth="1"/>
    <col min="7688" max="7689" width="3.7109375" style="78" customWidth="1"/>
    <col min="7690" max="7931" width="9.140625" style="78"/>
    <col min="7932" max="7933" width="0" style="78" hidden="1" customWidth="1"/>
    <col min="7934" max="7934" width="3.28515625" style="78" customWidth="1"/>
    <col min="7935" max="7935" width="9.28515625" style="78" customWidth="1"/>
    <col min="7936" max="7936" width="47" style="78" customWidth="1"/>
    <col min="7937" max="7937" width="64.42578125" style="78" customWidth="1"/>
    <col min="7938" max="7938" width="27" style="78" customWidth="1"/>
    <col min="7939" max="7941" width="9.140625" style="78"/>
    <col min="7942" max="7942" width="29.140625" style="78" customWidth="1"/>
    <col min="7943" max="7943" width="25.5703125" style="78" customWidth="1"/>
    <col min="7944" max="7945" width="3.7109375" style="78" customWidth="1"/>
    <col min="7946" max="8187" width="9.140625" style="78"/>
    <col min="8188" max="8189" width="0" style="78" hidden="1" customWidth="1"/>
    <col min="8190" max="8190" width="3.28515625" style="78" customWidth="1"/>
    <col min="8191" max="8191" width="9.28515625" style="78" customWidth="1"/>
    <col min="8192" max="8192" width="47" style="78" customWidth="1"/>
    <col min="8193" max="8193" width="64.42578125" style="78" customWidth="1"/>
    <col min="8194" max="8194" width="27" style="78" customWidth="1"/>
    <col min="8195" max="8197" width="9.140625" style="78"/>
    <col min="8198" max="8198" width="29.140625" style="78" customWidth="1"/>
    <col min="8199" max="8199" width="25.5703125" style="78" customWidth="1"/>
    <col min="8200" max="8201" width="3.7109375" style="78" customWidth="1"/>
    <col min="8202" max="8443" width="9.140625" style="78"/>
    <col min="8444" max="8445" width="0" style="78" hidden="1" customWidth="1"/>
    <col min="8446" max="8446" width="3.28515625" style="78" customWidth="1"/>
    <col min="8447" max="8447" width="9.28515625" style="78" customWidth="1"/>
    <col min="8448" max="8448" width="47" style="78" customWidth="1"/>
    <col min="8449" max="8449" width="64.42578125" style="78" customWidth="1"/>
    <col min="8450" max="8450" width="27" style="78" customWidth="1"/>
    <col min="8451" max="8453" width="9.140625" style="78"/>
    <col min="8454" max="8454" width="29.140625" style="78" customWidth="1"/>
    <col min="8455" max="8455" width="25.5703125" style="78" customWidth="1"/>
    <col min="8456" max="8457" width="3.7109375" style="78" customWidth="1"/>
    <col min="8458" max="8699" width="9.140625" style="78"/>
    <col min="8700" max="8701" width="0" style="78" hidden="1" customWidth="1"/>
    <col min="8702" max="8702" width="3.28515625" style="78" customWidth="1"/>
    <col min="8703" max="8703" width="9.28515625" style="78" customWidth="1"/>
    <col min="8704" max="8704" width="47" style="78" customWidth="1"/>
    <col min="8705" max="8705" width="64.42578125" style="78" customWidth="1"/>
    <col min="8706" max="8706" width="27" style="78" customWidth="1"/>
    <col min="8707" max="8709" width="9.140625" style="78"/>
    <col min="8710" max="8710" width="29.140625" style="78" customWidth="1"/>
    <col min="8711" max="8711" width="25.5703125" style="78" customWidth="1"/>
    <col min="8712" max="8713" width="3.7109375" style="78" customWidth="1"/>
    <col min="8714" max="8955" width="9.140625" style="78"/>
    <col min="8956" max="8957" width="0" style="78" hidden="1" customWidth="1"/>
    <col min="8958" max="8958" width="3.28515625" style="78" customWidth="1"/>
    <col min="8959" max="8959" width="9.28515625" style="78" customWidth="1"/>
    <col min="8960" max="8960" width="47" style="78" customWidth="1"/>
    <col min="8961" max="8961" width="64.42578125" style="78" customWidth="1"/>
    <col min="8962" max="8962" width="27" style="78" customWidth="1"/>
    <col min="8963" max="8965" width="9.140625" style="78"/>
    <col min="8966" max="8966" width="29.140625" style="78" customWidth="1"/>
    <col min="8967" max="8967" width="25.5703125" style="78" customWidth="1"/>
    <col min="8968" max="8969" width="3.7109375" style="78" customWidth="1"/>
    <col min="8970" max="9211" width="9.140625" style="78"/>
    <col min="9212" max="9213" width="0" style="78" hidden="1" customWidth="1"/>
    <col min="9214" max="9214" width="3.28515625" style="78" customWidth="1"/>
    <col min="9215" max="9215" width="9.28515625" style="78" customWidth="1"/>
    <col min="9216" max="9216" width="47" style="78" customWidth="1"/>
    <col min="9217" max="9217" width="64.42578125" style="78" customWidth="1"/>
    <col min="9218" max="9218" width="27" style="78" customWidth="1"/>
    <col min="9219" max="9221" width="9.140625" style="78"/>
    <col min="9222" max="9222" width="29.140625" style="78" customWidth="1"/>
    <col min="9223" max="9223" width="25.5703125" style="78" customWidth="1"/>
    <col min="9224" max="9225" width="3.7109375" style="78" customWidth="1"/>
    <col min="9226" max="9467" width="9.140625" style="78"/>
    <col min="9468" max="9469" width="0" style="78" hidden="1" customWidth="1"/>
    <col min="9470" max="9470" width="3.28515625" style="78" customWidth="1"/>
    <col min="9471" max="9471" width="9.28515625" style="78" customWidth="1"/>
    <col min="9472" max="9472" width="47" style="78" customWidth="1"/>
    <col min="9473" max="9473" width="64.42578125" style="78" customWidth="1"/>
    <col min="9474" max="9474" width="27" style="78" customWidth="1"/>
    <col min="9475" max="9477" width="9.140625" style="78"/>
    <col min="9478" max="9478" width="29.140625" style="78" customWidth="1"/>
    <col min="9479" max="9479" width="25.5703125" style="78" customWidth="1"/>
    <col min="9480" max="9481" width="3.7109375" style="78" customWidth="1"/>
    <col min="9482" max="9723" width="9.140625" style="78"/>
    <col min="9724" max="9725" width="0" style="78" hidden="1" customWidth="1"/>
    <col min="9726" max="9726" width="3.28515625" style="78" customWidth="1"/>
    <col min="9727" max="9727" width="9.28515625" style="78" customWidth="1"/>
    <col min="9728" max="9728" width="47" style="78" customWidth="1"/>
    <col min="9729" max="9729" width="64.42578125" style="78" customWidth="1"/>
    <col min="9730" max="9730" width="27" style="78" customWidth="1"/>
    <col min="9731" max="9733" width="9.140625" style="78"/>
    <col min="9734" max="9734" width="29.140625" style="78" customWidth="1"/>
    <col min="9735" max="9735" width="25.5703125" style="78" customWidth="1"/>
    <col min="9736" max="9737" width="3.7109375" style="78" customWidth="1"/>
    <col min="9738" max="9979" width="9.140625" style="78"/>
    <col min="9980" max="9981" width="0" style="78" hidden="1" customWidth="1"/>
    <col min="9982" max="9982" width="3.28515625" style="78" customWidth="1"/>
    <col min="9983" max="9983" width="9.28515625" style="78" customWidth="1"/>
    <col min="9984" max="9984" width="47" style="78" customWidth="1"/>
    <col min="9985" max="9985" width="64.42578125" style="78" customWidth="1"/>
    <col min="9986" max="9986" width="27" style="78" customWidth="1"/>
    <col min="9987" max="9989" width="9.140625" style="78"/>
    <col min="9990" max="9990" width="29.140625" style="78" customWidth="1"/>
    <col min="9991" max="9991" width="25.5703125" style="78" customWidth="1"/>
    <col min="9992" max="9993" width="3.7109375" style="78" customWidth="1"/>
    <col min="9994" max="10235" width="9.140625" style="78"/>
    <col min="10236" max="10237" width="0" style="78" hidden="1" customWidth="1"/>
    <col min="10238" max="10238" width="3.28515625" style="78" customWidth="1"/>
    <col min="10239" max="10239" width="9.28515625" style="78" customWidth="1"/>
    <col min="10240" max="10240" width="47" style="78" customWidth="1"/>
    <col min="10241" max="10241" width="64.42578125" style="78" customWidth="1"/>
    <col min="10242" max="10242" width="27" style="78" customWidth="1"/>
    <col min="10243" max="10245" width="9.140625" style="78"/>
    <col min="10246" max="10246" width="29.140625" style="78" customWidth="1"/>
    <col min="10247" max="10247" width="25.5703125" style="78" customWidth="1"/>
    <col min="10248" max="10249" width="3.7109375" style="78" customWidth="1"/>
    <col min="10250" max="10491" width="9.140625" style="78"/>
    <col min="10492" max="10493" width="0" style="78" hidden="1" customWidth="1"/>
    <col min="10494" max="10494" width="3.28515625" style="78" customWidth="1"/>
    <col min="10495" max="10495" width="9.28515625" style="78" customWidth="1"/>
    <col min="10496" max="10496" width="47" style="78" customWidth="1"/>
    <col min="10497" max="10497" width="64.42578125" style="78" customWidth="1"/>
    <col min="10498" max="10498" width="27" style="78" customWidth="1"/>
    <col min="10499" max="10501" width="9.140625" style="78"/>
    <col min="10502" max="10502" width="29.140625" style="78" customWidth="1"/>
    <col min="10503" max="10503" width="25.5703125" style="78" customWidth="1"/>
    <col min="10504" max="10505" width="3.7109375" style="78" customWidth="1"/>
    <col min="10506" max="10747" width="9.140625" style="78"/>
    <col min="10748" max="10749" width="0" style="78" hidden="1" customWidth="1"/>
    <col min="10750" max="10750" width="3.28515625" style="78" customWidth="1"/>
    <col min="10751" max="10751" width="9.28515625" style="78" customWidth="1"/>
    <col min="10752" max="10752" width="47" style="78" customWidth="1"/>
    <col min="10753" max="10753" width="64.42578125" style="78" customWidth="1"/>
    <col min="10754" max="10754" width="27" style="78" customWidth="1"/>
    <col min="10755" max="10757" width="9.140625" style="78"/>
    <col min="10758" max="10758" width="29.140625" style="78" customWidth="1"/>
    <col min="10759" max="10759" width="25.5703125" style="78" customWidth="1"/>
    <col min="10760" max="10761" width="3.7109375" style="78" customWidth="1"/>
    <col min="10762" max="11003" width="9.140625" style="78"/>
    <col min="11004" max="11005" width="0" style="78" hidden="1" customWidth="1"/>
    <col min="11006" max="11006" width="3.28515625" style="78" customWidth="1"/>
    <col min="11007" max="11007" width="9.28515625" style="78" customWidth="1"/>
    <col min="11008" max="11008" width="47" style="78" customWidth="1"/>
    <col min="11009" max="11009" width="64.42578125" style="78" customWidth="1"/>
    <col min="11010" max="11010" width="27" style="78" customWidth="1"/>
    <col min="11011" max="11013" width="9.140625" style="78"/>
    <col min="11014" max="11014" width="29.140625" style="78" customWidth="1"/>
    <col min="11015" max="11015" width="25.5703125" style="78" customWidth="1"/>
    <col min="11016" max="11017" width="3.7109375" style="78" customWidth="1"/>
    <col min="11018" max="11259" width="9.140625" style="78"/>
    <col min="11260" max="11261" width="0" style="78" hidden="1" customWidth="1"/>
    <col min="11262" max="11262" width="3.28515625" style="78" customWidth="1"/>
    <col min="11263" max="11263" width="9.28515625" style="78" customWidth="1"/>
    <col min="11264" max="11264" width="47" style="78" customWidth="1"/>
    <col min="11265" max="11265" width="64.42578125" style="78" customWidth="1"/>
    <col min="11266" max="11266" width="27" style="78" customWidth="1"/>
    <col min="11267" max="11269" width="9.140625" style="78"/>
    <col min="11270" max="11270" width="29.140625" style="78" customWidth="1"/>
    <col min="11271" max="11271" width="25.5703125" style="78" customWidth="1"/>
    <col min="11272" max="11273" width="3.7109375" style="78" customWidth="1"/>
    <col min="11274" max="11515" width="9.140625" style="78"/>
    <col min="11516" max="11517" width="0" style="78" hidden="1" customWidth="1"/>
    <col min="11518" max="11518" width="3.28515625" style="78" customWidth="1"/>
    <col min="11519" max="11519" width="9.28515625" style="78" customWidth="1"/>
    <col min="11520" max="11520" width="47" style="78" customWidth="1"/>
    <col min="11521" max="11521" width="64.42578125" style="78" customWidth="1"/>
    <col min="11522" max="11522" width="27" style="78" customWidth="1"/>
    <col min="11523" max="11525" width="9.140625" style="78"/>
    <col min="11526" max="11526" width="29.140625" style="78" customWidth="1"/>
    <col min="11527" max="11527" width="25.5703125" style="78" customWidth="1"/>
    <col min="11528" max="11529" width="3.7109375" style="78" customWidth="1"/>
    <col min="11530" max="11771" width="9.140625" style="78"/>
    <col min="11772" max="11773" width="0" style="78" hidden="1" customWidth="1"/>
    <col min="11774" max="11774" width="3.28515625" style="78" customWidth="1"/>
    <col min="11775" max="11775" width="9.28515625" style="78" customWidth="1"/>
    <col min="11776" max="11776" width="47" style="78" customWidth="1"/>
    <col min="11777" max="11777" width="64.42578125" style="78" customWidth="1"/>
    <col min="11778" max="11778" width="27" style="78" customWidth="1"/>
    <col min="11779" max="11781" width="9.140625" style="78"/>
    <col min="11782" max="11782" width="29.140625" style="78" customWidth="1"/>
    <col min="11783" max="11783" width="25.5703125" style="78" customWidth="1"/>
    <col min="11784" max="11785" width="3.7109375" style="78" customWidth="1"/>
    <col min="11786" max="12027" width="9.140625" style="78"/>
    <col min="12028" max="12029" width="0" style="78" hidden="1" customWidth="1"/>
    <col min="12030" max="12030" width="3.28515625" style="78" customWidth="1"/>
    <col min="12031" max="12031" width="9.28515625" style="78" customWidth="1"/>
    <col min="12032" max="12032" width="47" style="78" customWidth="1"/>
    <col min="12033" max="12033" width="64.42578125" style="78" customWidth="1"/>
    <col min="12034" max="12034" width="27" style="78" customWidth="1"/>
    <col min="12035" max="12037" width="9.140625" style="78"/>
    <col min="12038" max="12038" width="29.140625" style="78" customWidth="1"/>
    <col min="12039" max="12039" width="25.5703125" style="78" customWidth="1"/>
    <col min="12040" max="12041" width="3.7109375" style="78" customWidth="1"/>
    <col min="12042" max="12283" width="9.140625" style="78"/>
    <col min="12284" max="12285" width="0" style="78" hidden="1" customWidth="1"/>
    <col min="12286" max="12286" width="3.28515625" style="78" customWidth="1"/>
    <col min="12287" max="12287" width="9.28515625" style="78" customWidth="1"/>
    <col min="12288" max="12288" width="47" style="78" customWidth="1"/>
    <col min="12289" max="12289" width="64.42578125" style="78" customWidth="1"/>
    <col min="12290" max="12290" width="27" style="78" customWidth="1"/>
    <col min="12291" max="12293" width="9.140625" style="78"/>
    <col min="12294" max="12294" width="29.140625" style="78" customWidth="1"/>
    <col min="12295" max="12295" width="25.5703125" style="78" customWidth="1"/>
    <col min="12296" max="12297" width="3.7109375" style="78" customWidth="1"/>
    <col min="12298" max="12539" width="9.140625" style="78"/>
    <col min="12540" max="12541" width="0" style="78" hidden="1" customWidth="1"/>
    <col min="12542" max="12542" width="3.28515625" style="78" customWidth="1"/>
    <col min="12543" max="12543" width="9.28515625" style="78" customWidth="1"/>
    <col min="12544" max="12544" width="47" style="78" customWidth="1"/>
    <col min="12545" max="12545" width="64.42578125" style="78" customWidth="1"/>
    <col min="12546" max="12546" width="27" style="78" customWidth="1"/>
    <col min="12547" max="12549" width="9.140625" style="78"/>
    <col min="12550" max="12550" width="29.140625" style="78" customWidth="1"/>
    <col min="12551" max="12551" width="25.5703125" style="78" customWidth="1"/>
    <col min="12552" max="12553" width="3.7109375" style="78" customWidth="1"/>
    <col min="12554" max="12795" width="9.140625" style="78"/>
    <col min="12796" max="12797" width="0" style="78" hidden="1" customWidth="1"/>
    <col min="12798" max="12798" width="3.28515625" style="78" customWidth="1"/>
    <col min="12799" max="12799" width="9.28515625" style="78" customWidth="1"/>
    <col min="12800" max="12800" width="47" style="78" customWidth="1"/>
    <col min="12801" max="12801" width="64.42578125" style="78" customWidth="1"/>
    <col min="12802" max="12802" width="27" style="78" customWidth="1"/>
    <col min="12803" max="12805" width="9.140625" style="78"/>
    <col min="12806" max="12806" width="29.140625" style="78" customWidth="1"/>
    <col min="12807" max="12807" width="25.5703125" style="78" customWidth="1"/>
    <col min="12808" max="12809" width="3.7109375" style="78" customWidth="1"/>
    <col min="12810" max="13051" width="9.140625" style="78"/>
    <col min="13052" max="13053" width="0" style="78" hidden="1" customWidth="1"/>
    <col min="13054" max="13054" width="3.28515625" style="78" customWidth="1"/>
    <col min="13055" max="13055" width="9.28515625" style="78" customWidth="1"/>
    <col min="13056" max="13056" width="47" style="78" customWidth="1"/>
    <col min="13057" max="13057" width="64.42578125" style="78" customWidth="1"/>
    <col min="13058" max="13058" width="27" style="78" customWidth="1"/>
    <col min="13059" max="13061" width="9.140625" style="78"/>
    <col min="13062" max="13062" width="29.140625" style="78" customWidth="1"/>
    <col min="13063" max="13063" width="25.5703125" style="78" customWidth="1"/>
    <col min="13064" max="13065" width="3.7109375" style="78" customWidth="1"/>
    <col min="13066" max="13307" width="9.140625" style="78"/>
    <col min="13308" max="13309" width="0" style="78" hidden="1" customWidth="1"/>
    <col min="13310" max="13310" width="3.28515625" style="78" customWidth="1"/>
    <col min="13311" max="13311" width="9.28515625" style="78" customWidth="1"/>
    <col min="13312" max="13312" width="47" style="78" customWidth="1"/>
    <col min="13313" max="13313" width="64.42578125" style="78" customWidth="1"/>
    <col min="13314" max="13314" width="27" style="78" customWidth="1"/>
    <col min="13315" max="13317" width="9.140625" style="78"/>
    <col min="13318" max="13318" width="29.140625" style="78" customWidth="1"/>
    <col min="13319" max="13319" width="25.5703125" style="78" customWidth="1"/>
    <col min="13320" max="13321" width="3.7109375" style="78" customWidth="1"/>
    <col min="13322" max="13563" width="9.140625" style="78"/>
    <col min="13564" max="13565" width="0" style="78" hidden="1" customWidth="1"/>
    <col min="13566" max="13566" width="3.28515625" style="78" customWidth="1"/>
    <col min="13567" max="13567" width="9.28515625" style="78" customWidth="1"/>
    <col min="13568" max="13568" width="47" style="78" customWidth="1"/>
    <col min="13569" max="13569" width="64.42578125" style="78" customWidth="1"/>
    <col min="13570" max="13570" width="27" style="78" customWidth="1"/>
    <col min="13571" max="13573" width="9.140625" style="78"/>
    <col min="13574" max="13574" width="29.140625" style="78" customWidth="1"/>
    <col min="13575" max="13575" width="25.5703125" style="78" customWidth="1"/>
    <col min="13576" max="13577" width="3.7109375" style="78" customWidth="1"/>
    <col min="13578" max="13819" width="9.140625" style="78"/>
    <col min="13820" max="13821" width="0" style="78" hidden="1" customWidth="1"/>
    <col min="13822" max="13822" width="3.28515625" style="78" customWidth="1"/>
    <col min="13823" max="13823" width="9.28515625" style="78" customWidth="1"/>
    <col min="13824" max="13824" width="47" style="78" customWidth="1"/>
    <col min="13825" max="13825" width="64.42578125" style="78" customWidth="1"/>
    <col min="13826" max="13826" width="27" style="78" customWidth="1"/>
    <col min="13827" max="13829" width="9.140625" style="78"/>
    <col min="13830" max="13830" width="29.140625" style="78" customWidth="1"/>
    <col min="13831" max="13831" width="25.5703125" style="78" customWidth="1"/>
    <col min="13832" max="13833" width="3.7109375" style="78" customWidth="1"/>
    <col min="13834" max="14075" width="9.140625" style="78"/>
    <col min="14076" max="14077" width="0" style="78" hidden="1" customWidth="1"/>
    <col min="14078" max="14078" width="3.28515625" style="78" customWidth="1"/>
    <col min="14079" max="14079" width="9.28515625" style="78" customWidth="1"/>
    <col min="14080" max="14080" width="47" style="78" customWidth="1"/>
    <col min="14081" max="14081" width="64.42578125" style="78" customWidth="1"/>
    <col min="14082" max="14082" width="27" style="78" customWidth="1"/>
    <col min="14083" max="14085" width="9.140625" style="78"/>
    <col min="14086" max="14086" width="29.140625" style="78" customWidth="1"/>
    <col min="14087" max="14087" width="25.5703125" style="78" customWidth="1"/>
    <col min="14088" max="14089" width="3.7109375" style="78" customWidth="1"/>
    <col min="14090" max="14331" width="9.140625" style="78"/>
    <col min="14332" max="14333" width="0" style="78" hidden="1" customWidth="1"/>
    <col min="14334" max="14334" width="3.28515625" style="78" customWidth="1"/>
    <col min="14335" max="14335" width="9.28515625" style="78" customWidth="1"/>
    <col min="14336" max="14336" width="47" style="78" customWidth="1"/>
    <col min="14337" max="14337" width="64.42578125" style="78" customWidth="1"/>
    <col min="14338" max="14338" width="27" style="78" customWidth="1"/>
    <col min="14339" max="14341" width="9.140625" style="78"/>
    <col min="14342" max="14342" width="29.140625" style="78" customWidth="1"/>
    <col min="14343" max="14343" width="25.5703125" style="78" customWidth="1"/>
    <col min="14344" max="14345" width="3.7109375" style="78" customWidth="1"/>
    <col min="14346" max="14587" width="9.140625" style="78"/>
    <col min="14588" max="14589" width="0" style="78" hidden="1" customWidth="1"/>
    <col min="14590" max="14590" width="3.28515625" style="78" customWidth="1"/>
    <col min="14591" max="14591" width="9.28515625" style="78" customWidth="1"/>
    <col min="14592" max="14592" width="47" style="78" customWidth="1"/>
    <col min="14593" max="14593" width="64.42578125" style="78" customWidth="1"/>
    <col min="14594" max="14594" width="27" style="78" customWidth="1"/>
    <col min="14595" max="14597" width="9.140625" style="78"/>
    <col min="14598" max="14598" width="29.140625" style="78" customWidth="1"/>
    <col min="14599" max="14599" width="25.5703125" style="78" customWidth="1"/>
    <col min="14600" max="14601" width="3.7109375" style="78" customWidth="1"/>
    <col min="14602" max="14843" width="9.140625" style="78"/>
    <col min="14844" max="14845" width="0" style="78" hidden="1" customWidth="1"/>
    <col min="14846" max="14846" width="3.28515625" style="78" customWidth="1"/>
    <col min="14847" max="14847" width="9.28515625" style="78" customWidth="1"/>
    <col min="14848" max="14848" width="47" style="78" customWidth="1"/>
    <col min="14849" max="14849" width="64.42578125" style="78" customWidth="1"/>
    <col min="14850" max="14850" width="27" style="78" customWidth="1"/>
    <col min="14851" max="14853" width="9.140625" style="78"/>
    <col min="14854" max="14854" width="29.140625" style="78" customWidth="1"/>
    <col min="14855" max="14855" width="25.5703125" style="78" customWidth="1"/>
    <col min="14856" max="14857" width="3.7109375" style="78" customWidth="1"/>
    <col min="14858" max="15099" width="9.140625" style="78"/>
    <col min="15100" max="15101" width="0" style="78" hidden="1" customWidth="1"/>
    <col min="15102" max="15102" width="3.28515625" style="78" customWidth="1"/>
    <col min="15103" max="15103" width="9.28515625" style="78" customWidth="1"/>
    <col min="15104" max="15104" width="47" style="78" customWidth="1"/>
    <col min="15105" max="15105" width="64.42578125" style="78" customWidth="1"/>
    <col min="15106" max="15106" width="27" style="78" customWidth="1"/>
    <col min="15107" max="15109" width="9.140625" style="78"/>
    <col min="15110" max="15110" width="29.140625" style="78" customWidth="1"/>
    <col min="15111" max="15111" width="25.5703125" style="78" customWidth="1"/>
    <col min="15112" max="15113" width="3.7109375" style="78" customWidth="1"/>
    <col min="15114" max="15355" width="9.140625" style="78"/>
    <col min="15356" max="15357" width="0" style="78" hidden="1" customWidth="1"/>
    <col min="15358" max="15358" width="3.28515625" style="78" customWidth="1"/>
    <col min="15359" max="15359" width="9.28515625" style="78" customWidth="1"/>
    <col min="15360" max="15360" width="47" style="78" customWidth="1"/>
    <col min="15361" max="15361" width="64.42578125" style="78" customWidth="1"/>
    <col min="15362" max="15362" width="27" style="78" customWidth="1"/>
    <col min="15363" max="15365" width="9.140625" style="78"/>
    <col min="15366" max="15366" width="29.140625" style="78" customWidth="1"/>
    <col min="15367" max="15367" width="25.5703125" style="78" customWidth="1"/>
    <col min="15368" max="15369" width="3.7109375" style="78" customWidth="1"/>
    <col min="15370" max="15611" width="9.140625" style="78"/>
    <col min="15612" max="15613" width="0" style="78" hidden="1" customWidth="1"/>
    <col min="15614" max="15614" width="3.28515625" style="78" customWidth="1"/>
    <col min="15615" max="15615" width="9.28515625" style="78" customWidth="1"/>
    <col min="15616" max="15616" width="47" style="78" customWidth="1"/>
    <col min="15617" max="15617" width="64.42578125" style="78" customWidth="1"/>
    <col min="15618" max="15618" width="27" style="78" customWidth="1"/>
    <col min="15619" max="15621" width="9.140625" style="78"/>
    <col min="15622" max="15622" width="29.140625" style="78" customWidth="1"/>
    <col min="15623" max="15623" width="25.5703125" style="78" customWidth="1"/>
    <col min="15624" max="15625" width="3.7109375" style="78" customWidth="1"/>
    <col min="15626" max="15867" width="9.140625" style="78"/>
    <col min="15868" max="15869" width="0" style="78" hidden="1" customWidth="1"/>
    <col min="15870" max="15870" width="3.28515625" style="78" customWidth="1"/>
    <col min="15871" max="15871" width="9.28515625" style="78" customWidth="1"/>
    <col min="15872" max="15872" width="47" style="78" customWidth="1"/>
    <col min="15873" max="15873" width="64.42578125" style="78" customWidth="1"/>
    <col min="15874" max="15874" width="27" style="78" customWidth="1"/>
    <col min="15875" max="15877" width="9.140625" style="78"/>
    <col min="15878" max="15878" width="29.140625" style="78" customWidth="1"/>
    <col min="15879" max="15879" width="25.5703125" style="78" customWidth="1"/>
    <col min="15880" max="15881" width="3.7109375" style="78" customWidth="1"/>
    <col min="15882" max="16123" width="9.140625" style="78"/>
    <col min="16124" max="16125" width="0" style="78" hidden="1" customWidth="1"/>
    <col min="16126" max="16126" width="3.28515625" style="78" customWidth="1"/>
    <col min="16127" max="16127" width="9.28515625" style="78" customWidth="1"/>
    <col min="16128" max="16128" width="47" style="78" customWidth="1"/>
    <col min="16129" max="16129" width="64.42578125" style="78" customWidth="1"/>
    <col min="16130" max="16130" width="27" style="78" customWidth="1"/>
    <col min="16131" max="16133" width="9.140625" style="78"/>
    <col min="16134" max="16134" width="29.140625" style="78" customWidth="1"/>
    <col min="16135" max="16135" width="25.5703125" style="78" customWidth="1"/>
    <col min="16136" max="16137" width="3.7109375" style="78" customWidth="1"/>
    <col min="16138" max="16384" width="9.140625" style="78"/>
  </cols>
  <sheetData>
    <row r="1" spans="1:3">
      <c r="B1" s="79" t="s">
        <v>60</v>
      </c>
      <c r="C1" s="80"/>
    </row>
    <row r="2" spans="1:3" ht="38.25">
      <c r="B2" s="81" t="s">
        <v>152</v>
      </c>
      <c r="C2" s="80"/>
    </row>
    <row r="3" spans="1:3">
      <c r="B3" s="79"/>
      <c r="C3" s="80"/>
    </row>
    <row r="4" spans="1:3">
      <c r="A4" s="107" t="s">
        <v>30</v>
      </c>
      <c r="B4" s="107"/>
    </row>
    <row r="5" spans="1:3">
      <c r="A5" s="82"/>
      <c r="B5" s="82"/>
    </row>
    <row r="6" spans="1:3">
      <c r="A6" s="82"/>
      <c r="B6" s="82"/>
    </row>
    <row r="7" spans="1:3">
      <c r="A7" s="83" t="s">
        <v>55</v>
      </c>
      <c r="B7" s="83" t="s">
        <v>313</v>
      </c>
    </row>
    <row r="8" spans="1:3">
      <c r="A8" s="83" t="s">
        <v>56</v>
      </c>
      <c r="B8" s="83" t="s">
        <v>314</v>
      </c>
    </row>
    <row r="9" spans="1:3">
      <c r="A9" s="83" t="s">
        <v>57</v>
      </c>
      <c r="B9" s="84" t="s">
        <v>151</v>
      </c>
    </row>
    <row r="10" spans="1:3">
      <c r="A10" s="83" t="s">
        <v>3</v>
      </c>
      <c r="B10" s="84" t="s">
        <v>151</v>
      </c>
    </row>
    <row r="11" spans="1:3">
      <c r="A11" s="83" t="s">
        <v>1</v>
      </c>
      <c r="B11" s="83" t="s">
        <v>4</v>
      </c>
    </row>
    <row r="12" spans="1:3">
      <c r="A12" s="83" t="s">
        <v>2</v>
      </c>
      <c r="B12" s="85">
        <v>997150001</v>
      </c>
    </row>
    <row r="13" spans="1:3">
      <c r="A13" s="83" t="s">
        <v>61</v>
      </c>
      <c r="B13" s="83" t="s">
        <v>311</v>
      </c>
    </row>
    <row r="14" spans="1:3">
      <c r="A14" s="83" t="s">
        <v>58</v>
      </c>
      <c r="B14" s="87" t="s">
        <v>315</v>
      </c>
    </row>
    <row r="15" spans="1:3" ht="51">
      <c r="A15" s="83" t="s">
        <v>62</v>
      </c>
      <c r="B15" s="86" t="s">
        <v>149</v>
      </c>
    </row>
    <row r="16" spans="1:3">
      <c r="A16" s="83" t="s">
        <v>59</v>
      </c>
      <c r="B16" s="83" t="s">
        <v>5</v>
      </c>
    </row>
    <row r="17" spans="1:2">
      <c r="A17" s="82"/>
      <c r="B17" s="82"/>
    </row>
    <row r="18" spans="1:2">
      <c r="A18" s="82"/>
      <c r="B18" s="82"/>
    </row>
    <row r="19" spans="1:2">
      <c r="A19" s="82"/>
      <c r="B19" s="82"/>
    </row>
  </sheetData>
  <mergeCells count="1">
    <mergeCell ref="A4:B4"/>
  </mergeCells>
  <dataValidations count="18">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formula1>yes_no</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formula1>MR_LIST</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formula1>ts_list</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formula1>vdet_tbo_list_with_no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formula1>vdet_gvs_list_with_no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formula1>vdet_vs_list_with_no</formula1>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formula1>vdet_vo_list_with_no</formula1>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formula1>0</formula1>
      <formula2>9.99999999999999E+23</formula2>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formula1>0</formula1>
      <formula2>9.99999999999999E+23</formula2>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formula1>list_url</formula1>
    </dataValidation>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formula1>list_email</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formula1>List_open</formula1>
    </dataValidation>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B12">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formula1>MO_LIST_6</formula1>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formula1>list_ed</formula1>
    </dataValidation>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formula1>10</formula1>
      <formula2>12</formula2>
    </dataValidation>
  </dataValidations>
  <hyperlinks>
    <hyperlink ref="B14" r:id="rId1"/>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8"/>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26" customWidth="1"/>
    <col min="2" max="2" width="56.42578125" style="27" customWidth="1"/>
    <col min="3" max="3" width="12.7109375" style="26" customWidth="1"/>
    <col min="4" max="6" width="23.5703125" style="27" customWidth="1"/>
    <col min="7" max="8" width="11.7109375" style="27" bestFit="1" customWidth="1"/>
    <col min="9" max="251" width="9.140625" style="27"/>
    <col min="252" max="252" width="6.7109375" style="27" customWidth="1"/>
    <col min="253" max="257" width="9.140625" style="27"/>
    <col min="258" max="258" width="12.42578125" style="27" bestFit="1" customWidth="1"/>
    <col min="259" max="261" width="20.7109375" style="27" customWidth="1"/>
    <col min="262" max="262" width="9.85546875" style="27" customWidth="1"/>
    <col min="263" max="507" width="9.140625" style="27"/>
    <col min="508" max="508" width="6.7109375" style="27" customWidth="1"/>
    <col min="509" max="513" width="9.140625" style="27"/>
    <col min="514" max="514" width="12.42578125" style="27" bestFit="1" customWidth="1"/>
    <col min="515" max="517" width="20.7109375" style="27" customWidth="1"/>
    <col min="518" max="518" width="9.85546875" style="27" customWidth="1"/>
    <col min="519" max="763" width="9.140625" style="27"/>
    <col min="764" max="764" width="6.7109375" style="27" customWidth="1"/>
    <col min="765" max="769" width="9.140625" style="27"/>
    <col min="770" max="770" width="12.42578125" style="27" bestFit="1" customWidth="1"/>
    <col min="771" max="773" width="20.7109375" style="27" customWidth="1"/>
    <col min="774" max="774" width="9.85546875" style="27" customWidth="1"/>
    <col min="775" max="1019" width="9.140625" style="27"/>
    <col min="1020" max="1020" width="6.7109375" style="27" customWidth="1"/>
    <col min="1021" max="1025" width="9.140625" style="27"/>
    <col min="1026" max="1026" width="12.42578125" style="27" bestFit="1" customWidth="1"/>
    <col min="1027" max="1029" width="20.7109375" style="27" customWidth="1"/>
    <col min="1030" max="1030" width="9.85546875" style="27" customWidth="1"/>
    <col min="1031" max="1275" width="9.140625" style="27"/>
    <col min="1276" max="1276" width="6.7109375" style="27" customWidth="1"/>
    <col min="1277" max="1281" width="9.140625" style="27"/>
    <col min="1282" max="1282" width="12.42578125" style="27" bestFit="1" customWidth="1"/>
    <col min="1283" max="1285" width="20.7109375" style="27" customWidth="1"/>
    <col min="1286" max="1286" width="9.85546875" style="27" customWidth="1"/>
    <col min="1287" max="1531" width="9.140625" style="27"/>
    <col min="1532" max="1532" width="6.7109375" style="27" customWidth="1"/>
    <col min="1533" max="1537" width="9.140625" style="27"/>
    <col min="1538" max="1538" width="12.42578125" style="27" bestFit="1" customWidth="1"/>
    <col min="1539" max="1541" width="20.7109375" style="27" customWidth="1"/>
    <col min="1542" max="1542" width="9.85546875" style="27" customWidth="1"/>
    <col min="1543" max="1787" width="9.140625" style="27"/>
    <col min="1788" max="1788" width="6.7109375" style="27" customWidth="1"/>
    <col min="1789" max="1793" width="9.140625" style="27"/>
    <col min="1794" max="1794" width="12.42578125" style="27" bestFit="1" customWidth="1"/>
    <col min="1795" max="1797" width="20.7109375" style="27" customWidth="1"/>
    <col min="1798" max="1798" width="9.85546875" style="27" customWidth="1"/>
    <col min="1799" max="2043" width="9.140625" style="27"/>
    <col min="2044" max="2044" width="6.7109375" style="27" customWidth="1"/>
    <col min="2045" max="2049" width="9.140625" style="27"/>
    <col min="2050" max="2050" width="12.42578125" style="27" bestFit="1" customWidth="1"/>
    <col min="2051" max="2053" width="20.7109375" style="27" customWidth="1"/>
    <col min="2054" max="2054" width="9.85546875" style="27" customWidth="1"/>
    <col min="2055" max="2299" width="9.140625" style="27"/>
    <col min="2300" max="2300" width="6.7109375" style="27" customWidth="1"/>
    <col min="2301" max="2305" width="9.140625" style="27"/>
    <col min="2306" max="2306" width="12.42578125" style="27" bestFit="1" customWidth="1"/>
    <col min="2307" max="2309" width="20.7109375" style="27" customWidth="1"/>
    <col min="2310" max="2310" width="9.85546875" style="27" customWidth="1"/>
    <col min="2311" max="2555" width="9.140625" style="27"/>
    <col min="2556" max="2556" width="6.7109375" style="27" customWidth="1"/>
    <col min="2557" max="2561" width="9.140625" style="27"/>
    <col min="2562" max="2562" width="12.42578125" style="27" bestFit="1" customWidth="1"/>
    <col min="2563" max="2565" width="20.7109375" style="27" customWidth="1"/>
    <col min="2566" max="2566" width="9.85546875" style="27" customWidth="1"/>
    <col min="2567" max="2811" width="9.140625" style="27"/>
    <col min="2812" max="2812" width="6.7109375" style="27" customWidth="1"/>
    <col min="2813" max="2817" width="9.140625" style="27"/>
    <col min="2818" max="2818" width="12.42578125" style="27" bestFit="1" customWidth="1"/>
    <col min="2819" max="2821" width="20.7109375" style="27" customWidth="1"/>
    <col min="2822" max="2822" width="9.85546875" style="27" customWidth="1"/>
    <col min="2823" max="3067" width="9.140625" style="27"/>
    <col min="3068" max="3068" width="6.7109375" style="27" customWidth="1"/>
    <col min="3069" max="3073" width="9.140625" style="27"/>
    <col min="3074" max="3074" width="12.42578125" style="27" bestFit="1" customWidth="1"/>
    <col min="3075" max="3077" width="20.7109375" style="27" customWidth="1"/>
    <col min="3078" max="3078" width="9.85546875" style="27" customWidth="1"/>
    <col min="3079" max="3323" width="9.140625" style="27"/>
    <col min="3324" max="3324" width="6.7109375" style="27" customWidth="1"/>
    <col min="3325" max="3329" width="9.140625" style="27"/>
    <col min="3330" max="3330" width="12.42578125" style="27" bestFit="1" customWidth="1"/>
    <col min="3331" max="3333" width="20.7109375" style="27" customWidth="1"/>
    <col min="3334" max="3334" width="9.85546875" style="27" customWidth="1"/>
    <col min="3335" max="3579" width="9.140625" style="27"/>
    <col min="3580" max="3580" width="6.7109375" style="27" customWidth="1"/>
    <col min="3581" max="3585" width="9.140625" style="27"/>
    <col min="3586" max="3586" width="12.42578125" style="27" bestFit="1" customWidth="1"/>
    <col min="3587" max="3589" width="20.7109375" style="27" customWidth="1"/>
    <col min="3590" max="3590" width="9.85546875" style="27" customWidth="1"/>
    <col min="3591" max="3835" width="9.140625" style="27"/>
    <col min="3836" max="3836" width="6.7109375" style="27" customWidth="1"/>
    <col min="3837" max="3841" width="9.140625" style="27"/>
    <col min="3842" max="3842" width="12.42578125" style="27" bestFit="1" customWidth="1"/>
    <col min="3843" max="3845" width="20.7109375" style="27" customWidth="1"/>
    <col min="3846" max="3846" width="9.85546875" style="27" customWidth="1"/>
    <col min="3847" max="4091" width="9.140625" style="27"/>
    <col min="4092" max="4092" width="6.7109375" style="27" customWidth="1"/>
    <col min="4093" max="4097" width="9.140625" style="27"/>
    <col min="4098" max="4098" width="12.42578125" style="27" bestFit="1" customWidth="1"/>
    <col min="4099" max="4101" width="20.7109375" style="27" customWidth="1"/>
    <col min="4102" max="4102" width="9.85546875" style="27" customWidth="1"/>
    <col min="4103" max="4347" width="9.140625" style="27"/>
    <col min="4348" max="4348" width="6.7109375" style="27" customWidth="1"/>
    <col min="4349" max="4353" width="9.140625" style="27"/>
    <col min="4354" max="4354" width="12.42578125" style="27" bestFit="1" customWidth="1"/>
    <col min="4355" max="4357" width="20.7109375" style="27" customWidth="1"/>
    <col min="4358" max="4358" width="9.85546875" style="27" customWidth="1"/>
    <col min="4359" max="4603" width="9.140625" style="27"/>
    <col min="4604" max="4604" width="6.7109375" style="27" customWidth="1"/>
    <col min="4605" max="4609" width="9.140625" style="27"/>
    <col min="4610" max="4610" width="12.42578125" style="27" bestFit="1" customWidth="1"/>
    <col min="4611" max="4613" width="20.7109375" style="27" customWidth="1"/>
    <col min="4614" max="4614" width="9.85546875" style="27" customWidth="1"/>
    <col min="4615" max="4859" width="9.140625" style="27"/>
    <col min="4860" max="4860" width="6.7109375" style="27" customWidth="1"/>
    <col min="4861" max="4865" width="9.140625" style="27"/>
    <col min="4866" max="4866" width="12.42578125" style="27" bestFit="1" customWidth="1"/>
    <col min="4867" max="4869" width="20.7109375" style="27" customWidth="1"/>
    <col min="4870" max="4870" width="9.85546875" style="27" customWidth="1"/>
    <col min="4871" max="5115" width="9.140625" style="27"/>
    <col min="5116" max="5116" width="6.7109375" style="27" customWidth="1"/>
    <col min="5117" max="5121" width="9.140625" style="27"/>
    <col min="5122" max="5122" width="12.42578125" style="27" bestFit="1" customWidth="1"/>
    <col min="5123" max="5125" width="20.7109375" style="27" customWidth="1"/>
    <col min="5126" max="5126" width="9.85546875" style="27" customWidth="1"/>
    <col min="5127" max="5371" width="9.140625" style="27"/>
    <col min="5372" max="5372" width="6.7109375" style="27" customWidth="1"/>
    <col min="5373" max="5377" width="9.140625" style="27"/>
    <col min="5378" max="5378" width="12.42578125" style="27" bestFit="1" customWidth="1"/>
    <col min="5379" max="5381" width="20.7109375" style="27" customWidth="1"/>
    <col min="5382" max="5382" width="9.85546875" style="27" customWidth="1"/>
    <col min="5383" max="5627" width="9.140625" style="27"/>
    <col min="5628" max="5628" width="6.7109375" style="27" customWidth="1"/>
    <col min="5629" max="5633" width="9.140625" style="27"/>
    <col min="5634" max="5634" width="12.42578125" style="27" bestFit="1" customWidth="1"/>
    <col min="5635" max="5637" width="20.7109375" style="27" customWidth="1"/>
    <col min="5638" max="5638" width="9.85546875" style="27" customWidth="1"/>
    <col min="5639" max="5883" width="9.140625" style="27"/>
    <col min="5884" max="5884" width="6.7109375" style="27" customWidth="1"/>
    <col min="5885" max="5889" width="9.140625" style="27"/>
    <col min="5890" max="5890" width="12.42578125" style="27" bestFit="1" customWidth="1"/>
    <col min="5891" max="5893" width="20.7109375" style="27" customWidth="1"/>
    <col min="5894" max="5894" width="9.85546875" style="27" customWidth="1"/>
    <col min="5895" max="6139" width="9.140625" style="27"/>
    <col min="6140" max="6140" width="6.7109375" style="27" customWidth="1"/>
    <col min="6141" max="6145" width="9.140625" style="27"/>
    <col min="6146" max="6146" width="12.42578125" style="27" bestFit="1" customWidth="1"/>
    <col min="6147" max="6149" width="20.7109375" style="27" customWidth="1"/>
    <col min="6150" max="6150" width="9.85546875" style="27" customWidth="1"/>
    <col min="6151" max="6395" width="9.140625" style="27"/>
    <col min="6396" max="6396" width="6.7109375" style="27" customWidth="1"/>
    <col min="6397" max="6401" width="9.140625" style="27"/>
    <col min="6402" max="6402" width="12.42578125" style="27" bestFit="1" customWidth="1"/>
    <col min="6403" max="6405" width="20.7109375" style="27" customWidth="1"/>
    <col min="6406" max="6406" width="9.85546875" style="27" customWidth="1"/>
    <col min="6407" max="6651" width="9.140625" style="27"/>
    <col min="6652" max="6652" width="6.7109375" style="27" customWidth="1"/>
    <col min="6653" max="6657" width="9.140625" style="27"/>
    <col min="6658" max="6658" width="12.42578125" style="27" bestFit="1" customWidth="1"/>
    <col min="6659" max="6661" width="20.7109375" style="27" customWidth="1"/>
    <col min="6662" max="6662" width="9.85546875" style="27" customWidth="1"/>
    <col min="6663" max="6907" width="9.140625" style="27"/>
    <col min="6908" max="6908" width="6.7109375" style="27" customWidth="1"/>
    <col min="6909" max="6913" width="9.140625" style="27"/>
    <col min="6914" max="6914" width="12.42578125" style="27" bestFit="1" customWidth="1"/>
    <col min="6915" max="6917" width="20.7109375" style="27" customWidth="1"/>
    <col min="6918" max="6918" width="9.85546875" style="27" customWidth="1"/>
    <col min="6919" max="7163" width="9.140625" style="27"/>
    <col min="7164" max="7164" width="6.7109375" style="27" customWidth="1"/>
    <col min="7165" max="7169" width="9.140625" style="27"/>
    <col min="7170" max="7170" width="12.42578125" style="27" bestFit="1" customWidth="1"/>
    <col min="7171" max="7173" width="20.7109375" style="27" customWidth="1"/>
    <col min="7174" max="7174" width="9.85546875" style="27" customWidth="1"/>
    <col min="7175" max="7419" width="9.140625" style="27"/>
    <col min="7420" max="7420" width="6.7109375" style="27" customWidth="1"/>
    <col min="7421" max="7425" width="9.140625" style="27"/>
    <col min="7426" max="7426" width="12.42578125" style="27" bestFit="1" customWidth="1"/>
    <col min="7427" max="7429" width="20.7109375" style="27" customWidth="1"/>
    <col min="7430" max="7430" width="9.85546875" style="27" customWidth="1"/>
    <col min="7431" max="7675" width="9.140625" style="27"/>
    <col min="7676" max="7676" width="6.7109375" style="27" customWidth="1"/>
    <col min="7677" max="7681" width="9.140625" style="27"/>
    <col min="7682" max="7682" width="12.42578125" style="27" bestFit="1" customWidth="1"/>
    <col min="7683" max="7685" width="20.7109375" style="27" customWidth="1"/>
    <col min="7686" max="7686" width="9.85546875" style="27" customWidth="1"/>
    <col min="7687" max="7931" width="9.140625" style="27"/>
    <col min="7932" max="7932" width="6.7109375" style="27" customWidth="1"/>
    <col min="7933" max="7937" width="9.140625" style="27"/>
    <col min="7938" max="7938" width="12.42578125" style="27" bestFit="1" customWidth="1"/>
    <col min="7939" max="7941" width="20.7109375" style="27" customWidth="1"/>
    <col min="7942" max="7942" width="9.85546875" style="27" customWidth="1"/>
    <col min="7943" max="8187" width="9.140625" style="27"/>
    <col min="8188" max="8188" width="6.7109375" style="27" customWidth="1"/>
    <col min="8189" max="8193" width="9.140625" style="27"/>
    <col min="8194" max="8194" width="12.42578125" style="27" bestFit="1" customWidth="1"/>
    <col min="8195" max="8197" width="20.7109375" style="27" customWidth="1"/>
    <col min="8198" max="8198" width="9.85546875" style="27" customWidth="1"/>
    <col min="8199" max="8443" width="9.140625" style="27"/>
    <col min="8444" max="8444" width="6.7109375" style="27" customWidth="1"/>
    <col min="8445" max="8449" width="9.140625" style="27"/>
    <col min="8450" max="8450" width="12.42578125" style="27" bestFit="1" customWidth="1"/>
    <col min="8451" max="8453" width="20.7109375" style="27" customWidth="1"/>
    <col min="8454" max="8454" width="9.85546875" style="27" customWidth="1"/>
    <col min="8455" max="8699" width="9.140625" style="27"/>
    <col min="8700" max="8700" width="6.7109375" style="27" customWidth="1"/>
    <col min="8701" max="8705" width="9.140625" style="27"/>
    <col min="8706" max="8706" width="12.42578125" style="27" bestFit="1" customWidth="1"/>
    <col min="8707" max="8709" width="20.7109375" style="27" customWidth="1"/>
    <col min="8710" max="8710" width="9.85546875" style="27" customWidth="1"/>
    <col min="8711" max="8955" width="9.140625" style="27"/>
    <col min="8956" max="8956" width="6.7109375" style="27" customWidth="1"/>
    <col min="8957" max="8961" width="9.140625" style="27"/>
    <col min="8962" max="8962" width="12.42578125" style="27" bestFit="1" customWidth="1"/>
    <col min="8963" max="8965" width="20.7109375" style="27" customWidth="1"/>
    <col min="8966" max="8966" width="9.85546875" style="27" customWidth="1"/>
    <col min="8967" max="9211" width="9.140625" style="27"/>
    <col min="9212" max="9212" width="6.7109375" style="27" customWidth="1"/>
    <col min="9213" max="9217" width="9.140625" style="27"/>
    <col min="9218" max="9218" width="12.42578125" style="27" bestFit="1" customWidth="1"/>
    <col min="9219" max="9221" width="20.7109375" style="27" customWidth="1"/>
    <col min="9222" max="9222" width="9.85546875" style="27" customWidth="1"/>
    <col min="9223" max="9467" width="9.140625" style="27"/>
    <col min="9468" max="9468" width="6.7109375" style="27" customWidth="1"/>
    <col min="9469" max="9473" width="9.140625" style="27"/>
    <col min="9474" max="9474" width="12.42578125" style="27" bestFit="1" customWidth="1"/>
    <col min="9475" max="9477" width="20.7109375" style="27" customWidth="1"/>
    <col min="9478" max="9478" width="9.85546875" style="27" customWidth="1"/>
    <col min="9479" max="9723" width="9.140625" style="27"/>
    <col min="9724" max="9724" width="6.7109375" style="27" customWidth="1"/>
    <col min="9725" max="9729" width="9.140625" style="27"/>
    <col min="9730" max="9730" width="12.42578125" style="27" bestFit="1" customWidth="1"/>
    <col min="9731" max="9733" width="20.7109375" style="27" customWidth="1"/>
    <col min="9734" max="9734" width="9.85546875" style="27" customWidth="1"/>
    <col min="9735" max="9979" width="9.140625" style="27"/>
    <col min="9980" max="9980" width="6.7109375" style="27" customWidth="1"/>
    <col min="9981" max="9985" width="9.140625" style="27"/>
    <col min="9986" max="9986" width="12.42578125" style="27" bestFit="1" customWidth="1"/>
    <col min="9987" max="9989" width="20.7109375" style="27" customWidth="1"/>
    <col min="9990" max="9990" width="9.85546875" style="27" customWidth="1"/>
    <col min="9991" max="10235" width="9.140625" style="27"/>
    <col min="10236" max="10236" width="6.7109375" style="27" customWidth="1"/>
    <col min="10237" max="10241" width="9.140625" style="27"/>
    <col min="10242" max="10242" width="12.42578125" style="27" bestFit="1" customWidth="1"/>
    <col min="10243" max="10245" width="20.7109375" style="27" customWidth="1"/>
    <col min="10246" max="10246" width="9.85546875" style="27" customWidth="1"/>
    <col min="10247" max="10491" width="9.140625" style="27"/>
    <col min="10492" max="10492" width="6.7109375" style="27" customWidth="1"/>
    <col min="10493" max="10497" width="9.140625" style="27"/>
    <col min="10498" max="10498" width="12.42578125" style="27" bestFit="1" customWidth="1"/>
    <col min="10499" max="10501" width="20.7109375" style="27" customWidth="1"/>
    <col min="10502" max="10502" width="9.85546875" style="27" customWidth="1"/>
    <col min="10503" max="10747" width="9.140625" style="27"/>
    <col min="10748" max="10748" width="6.7109375" style="27" customWidth="1"/>
    <col min="10749" max="10753" width="9.140625" style="27"/>
    <col min="10754" max="10754" width="12.42578125" style="27" bestFit="1" customWidth="1"/>
    <col min="10755" max="10757" width="20.7109375" style="27" customWidth="1"/>
    <col min="10758" max="10758" width="9.85546875" style="27" customWidth="1"/>
    <col min="10759" max="11003" width="9.140625" style="27"/>
    <col min="11004" max="11004" width="6.7109375" style="27" customWidth="1"/>
    <col min="11005" max="11009" width="9.140625" style="27"/>
    <col min="11010" max="11010" width="12.42578125" style="27" bestFit="1" customWidth="1"/>
    <col min="11011" max="11013" width="20.7109375" style="27" customWidth="1"/>
    <col min="11014" max="11014" width="9.85546875" style="27" customWidth="1"/>
    <col min="11015" max="11259" width="9.140625" style="27"/>
    <col min="11260" max="11260" width="6.7109375" style="27" customWidth="1"/>
    <col min="11261" max="11265" width="9.140625" style="27"/>
    <col min="11266" max="11266" width="12.42578125" style="27" bestFit="1" customWidth="1"/>
    <col min="11267" max="11269" width="20.7109375" style="27" customWidth="1"/>
    <col min="11270" max="11270" width="9.85546875" style="27" customWidth="1"/>
    <col min="11271" max="11515" width="9.140625" style="27"/>
    <col min="11516" max="11516" width="6.7109375" style="27" customWidth="1"/>
    <col min="11517" max="11521" width="9.140625" style="27"/>
    <col min="11522" max="11522" width="12.42578125" style="27" bestFit="1" customWidth="1"/>
    <col min="11523" max="11525" width="20.7109375" style="27" customWidth="1"/>
    <col min="11526" max="11526" width="9.85546875" style="27" customWidth="1"/>
    <col min="11527" max="11771" width="9.140625" style="27"/>
    <col min="11772" max="11772" width="6.7109375" style="27" customWidth="1"/>
    <col min="11773" max="11777" width="9.140625" style="27"/>
    <col min="11778" max="11778" width="12.42578125" style="27" bestFit="1" customWidth="1"/>
    <col min="11779" max="11781" width="20.7109375" style="27" customWidth="1"/>
    <col min="11782" max="11782" width="9.85546875" style="27" customWidth="1"/>
    <col min="11783" max="12027" width="9.140625" style="27"/>
    <col min="12028" max="12028" width="6.7109375" style="27" customWidth="1"/>
    <col min="12029" max="12033" width="9.140625" style="27"/>
    <col min="12034" max="12034" width="12.42578125" style="27" bestFit="1" customWidth="1"/>
    <col min="12035" max="12037" width="20.7109375" style="27" customWidth="1"/>
    <col min="12038" max="12038" width="9.85546875" style="27" customWidth="1"/>
    <col min="12039" max="12283" width="9.140625" style="27"/>
    <col min="12284" max="12284" width="6.7109375" style="27" customWidth="1"/>
    <col min="12285" max="12289" width="9.140625" style="27"/>
    <col min="12290" max="12290" width="12.42578125" style="27" bestFit="1" customWidth="1"/>
    <col min="12291" max="12293" width="20.7109375" style="27" customWidth="1"/>
    <col min="12294" max="12294" width="9.85546875" style="27" customWidth="1"/>
    <col min="12295" max="12539" width="9.140625" style="27"/>
    <col min="12540" max="12540" width="6.7109375" style="27" customWidth="1"/>
    <col min="12541" max="12545" width="9.140625" style="27"/>
    <col min="12546" max="12546" width="12.42578125" style="27" bestFit="1" customWidth="1"/>
    <col min="12547" max="12549" width="20.7109375" style="27" customWidth="1"/>
    <col min="12550" max="12550" width="9.85546875" style="27" customWidth="1"/>
    <col min="12551" max="12795" width="9.140625" style="27"/>
    <col min="12796" max="12796" width="6.7109375" style="27" customWidth="1"/>
    <col min="12797" max="12801" width="9.140625" style="27"/>
    <col min="12802" max="12802" width="12.42578125" style="27" bestFit="1" customWidth="1"/>
    <col min="12803" max="12805" width="20.7109375" style="27" customWidth="1"/>
    <col min="12806" max="12806" width="9.85546875" style="27" customWidth="1"/>
    <col min="12807" max="13051" width="9.140625" style="27"/>
    <col min="13052" max="13052" width="6.7109375" style="27" customWidth="1"/>
    <col min="13053" max="13057" width="9.140625" style="27"/>
    <col min="13058" max="13058" width="12.42578125" style="27" bestFit="1" customWidth="1"/>
    <col min="13059" max="13061" width="20.7109375" style="27" customWidth="1"/>
    <col min="13062" max="13062" width="9.85546875" style="27" customWidth="1"/>
    <col min="13063" max="13307" width="9.140625" style="27"/>
    <col min="13308" max="13308" width="6.7109375" style="27" customWidth="1"/>
    <col min="13309" max="13313" width="9.140625" style="27"/>
    <col min="13314" max="13314" width="12.42578125" style="27" bestFit="1" customWidth="1"/>
    <col min="13315" max="13317" width="20.7109375" style="27" customWidth="1"/>
    <col min="13318" max="13318" width="9.85546875" style="27" customWidth="1"/>
    <col min="13319" max="13563" width="9.140625" style="27"/>
    <col min="13564" max="13564" width="6.7109375" style="27" customWidth="1"/>
    <col min="13565" max="13569" width="9.140625" style="27"/>
    <col min="13570" max="13570" width="12.42578125" style="27" bestFit="1" customWidth="1"/>
    <col min="13571" max="13573" width="20.7109375" style="27" customWidth="1"/>
    <col min="13574" max="13574" width="9.85546875" style="27" customWidth="1"/>
    <col min="13575" max="13819" width="9.140625" style="27"/>
    <col min="13820" max="13820" width="6.7109375" style="27" customWidth="1"/>
    <col min="13821" max="13825" width="9.140625" style="27"/>
    <col min="13826" max="13826" width="12.42578125" style="27" bestFit="1" customWidth="1"/>
    <col min="13827" max="13829" width="20.7109375" style="27" customWidth="1"/>
    <col min="13830" max="13830" width="9.85546875" style="27" customWidth="1"/>
    <col min="13831" max="14075" width="9.140625" style="27"/>
    <col min="14076" max="14076" width="6.7109375" style="27" customWidth="1"/>
    <col min="14077" max="14081" width="9.140625" style="27"/>
    <col min="14082" max="14082" width="12.42578125" style="27" bestFit="1" customWidth="1"/>
    <col min="14083" max="14085" width="20.7109375" style="27" customWidth="1"/>
    <col min="14086" max="14086" width="9.85546875" style="27" customWidth="1"/>
    <col min="14087" max="14331" width="9.140625" style="27"/>
    <col min="14332" max="14332" width="6.7109375" style="27" customWidth="1"/>
    <col min="14333" max="14337" width="9.140625" style="27"/>
    <col min="14338" max="14338" width="12.42578125" style="27" bestFit="1" customWidth="1"/>
    <col min="14339" max="14341" width="20.7109375" style="27" customWidth="1"/>
    <col min="14342" max="14342" width="9.85546875" style="27" customWidth="1"/>
    <col min="14343" max="14587" width="9.140625" style="27"/>
    <col min="14588" max="14588" width="6.7109375" style="27" customWidth="1"/>
    <col min="14589" max="14593" width="9.140625" style="27"/>
    <col min="14594" max="14594" width="12.42578125" style="27" bestFit="1" customWidth="1"/>
    <col min="14595" max="14597" width="20.7109375" style="27" customWidth="1"/>
    <col min="14598" max="14598" width="9.85546875" style="27" customWidth="1"/>
    <col min="14599" max="14843" width="9.140625" style="27"/>
    <col min="14844" max="14844" width="6.7109375" style="27" customWidth="1"/>
    <col min="14845" max="14849" width="9.140625" style="27"/>
    <col min="14850" max="14850" width="12.42578125" style="27" bestFit="1" customWidth="1"/>
    <col min="14851" max="14853" width="20.7109375" style="27" customWidth="1"/>
    <col min="14854" max="14854" width="9.85546875" style="27" customWidth="1"/>
    <col min="14855" max="15099" width="9.140625" style="27"/>
    <col min="15100" max="15100" width="6.7109375" style="27" customWidth="1"/>
    <col min="15101" max="15105" width="9.140625" style="27"/>
    <col min="15106" max="15106" width="12.42578125" style="27" bestFit="1" customWidth="1"/>
    <col min="15107" max="15109" width="20.7109375" style="27" customWidth="1"/>
    <col min="15110" max="15110" width="9.85546875" style="27" customWidth="1"/>
    <col min="15111" max="15355" width="9.140625" style="27"/>
    <col min="15356" max="15356" width="6.7109375" style="27" customWidth="1"/>
    <col min="15357" max="15361" width="9.140625" style="27"/>
    <col min="15362" max="15362" width="12.42578125" style="27" bestFit="1" customWidth="1"/>
    <col min="15363" max="15365" width="20.7109375" style="27" customWidth="1"/>
    <col min="15366" max="15366" width="9.85546875" style="27" customWidth="1"/>
    <col min="15367" max="15611" width="9.140625" style="27"/>
    <col min="15612" max="15612" width="6.7109375" style="27" customWidth="1"/>
    <col min="15613" max="15617" width="9.140625" style="27"/>
    <col min="15618" max="15618" width="12.42578125" style="27" bestFit="1" customWidth="1"/>
    <col min="15619" max="15621" width="20.7109375" style="27" customWidth="1"/>
    <col min="15622" max="15622" width="9.85546875" style="27" customWidth="1"/>
    <col min="15623" max="15867" width="9.140625" style="27"/>
    <col min="15868" max="15868" width="6.7109375" style="27" customWidth="1"/>
    <col min="15869" max="15873" width="9.140625" style="27"/>
    <col min="15874" max="15874" width="12.42578125" style="27" bestFit="1" customWidth="1"/>
    <col min="15875" max="15877" width="20.7109375" style="27" customWidth="1"/>
    <col min="15878" max="15878" width="9.85546875" style="27" customWidth="1"/>
    <col min="15879" max="16123" width="9.140625" style="27"/>
    <col min="16124" max="16124" width="6.7109375" style="27" customWidth="1"/>
    <col min="16125" max="16129" width="9.140625" style="27"/>
    <col min="16130" max="16130" width="12.42578125" style="27" bestFit="1" customWidth="1"/>
    <col min="16131" max="16133" width="20.7109375" style="27" customWidth="1"/>
    <col min="16134" max="16134" width="9.85546875" style="27" customWidth="1"/>
    <col min="16135" max="16384" width="9.140625" style="27"/>
  </cols>
  <sheetData>
    <row r="1" spans="1:6">
      <c r="F1" s="28" t="s">
        <v>60</v>
      </c>
    </row>
    <row r="2" spans="1:6" ht="39.75" customHeight="1">
      <c r="E2" s="108" t="s">
        <v>152</v>
      </c>
      <c r="F2" s="108"/>
    </row>
    <row r="4" spans="1:6">
      <c r="A4" s="114" t="s">
        <v>273</v>
      </c>
      <c r="B4" s="114"/>
      <c r="C4" s="114"/>
      <c r="D4" s="114"/>
      <c r="E4" s="114"/>
      <c r="F4" s="114"/>
    </row>
    <row r="5" spans="1:6">
      <c r="A5" s="114" t="str">
        <f>Титульный!$C$22</f>
        <v>Няганская ГРЭС (БЛ 3) ДПМ</v>
      </c>
      <c r="B5" s="114"/>
      <c r="C5" s="114"/>
      <c r="D5" s="114"/>
      <c r="E5" s="114"/>
      <c r="F5" s="114"/>
    </row>
    <row r="6" spans="1:6">
      <c r="A6" s="42"/>
      <c r="B6" s="42"/>
      <c r="C6" s="42"/>
      <c r="D6" s="42"/>
      <c r="E6" s="42"/>
      <c r="F6" s="42"/>
    </row>
    <row r="7" spans="1:6" s="6" customFormat="1" ht="38.25">
      <c r="A7" s="115" t="s">
        <v>0</v>
      </c>
      <c r="B7" s="115" t="s">
        <v>6</v>
      </c>
      <c r="C7" s="115" t="s">
        <v>7</v>
      </c>
      <c r="D7" s="43" t="s">
        <v>125</v>
      </c>
      <c r="E7" s="43" t="s">
        <v>126</v>
      </c>
      <c r="F7" s="43" t="s">
        <v>127</v>
      </c>
    </row>
    <row r="8" spans="1:6" s="6" customFormat="1">
      <c r="A8" s="115"/>
      <c r="B8" s="115"/>
      <c r="C8" s="115"/>
      <c r="D8" s="43">
        <f>Титульный!$B$5-2</f>
        <v>2024</v>
      </c>
      <c r="E8" s="43">
        <f>Титульный!$B$5-1</f>
        <v>2025</v>
      </c>
      <c r="F8" s="43">
        <f>Титульный!$B$5</f>
        <v>2026</v>
      </c>
    </row>
    <row r="9" spans="1:6" s="6" customFormat="1">
      <c r="A9" s="115"/>
      <c r="B9" s="115"/>
      <c r="C9" s="115"/>
      <c r="D9" s="43" t="s">
        <v>53</v>
      </c>
      <c r="E9" s="43" t="s">
        <v>53</v>
      </c>
      <c r="F9" s="43" t="s">
        <v>53</v>
      </c>
    </row>
    <row r="10" spans="1:6" s="6" customFormat="1" ht="26.25" customHeight="1">
      <c r="A10" s="109" t="s">
        <v>153</v>
      </c>
      <c r="B10" s="110"/>
      <c r="C10" s="110"/>
      <c r="D10" s="110"/>
      <c r="E10" s="110"/>
      <c r="F10" s="111"/>
    </row>
    <row r="11" spans="1:6" s="6" customFormat="1" hidden="1" outlineLevel="1">
      <c r="A11" s="30" t="s">
        <v>64</v>
      </c>
      <c r="B11" s="31" t="s">
        <v>154</v>
      </c>
      <c r="C11" s="30"/>
      <c r="D11" s="35"/>
      <c r="E11" s="35"/>
      <c r="F11" s="35"/>
    </row>
    <row r="12" spans="1:6" s="6" customFormat="1" hidden="1" outlineLevel="1">
      <c r="A12" s="30" t="s">
        <v>155</v>
      </c>
      <c r="B12" s="31" t="s">
        <v>156</v>
      </c>
      <c r="C12" s="30" t="s">
        <v>76</v>
      </c>
      <c r="D12" s="35"/>
      <c r="E12" s="35"/>
      <c r="F12" s="35"/>
    </row>
    <row r="13" spans="1:6" s="6" customFormat="1" hidden="1" outlineLevel="1">
      <c r="A13" s="30" t="s">
        <v>157</v>
      </c>
      <c r="B13" s="31" t="s">
        <v>158</v>
      </c>
      <c r="C13" s="30" t="s">
        <v>76</v>
      </c>
      <c r="D13" s="35"/>
      <c r="E13" s="35"/>
      <c r="F13" s="35"/>
    </row>
    <row r="14" spans="1:6" s="6" customFormat="1" hidden="1" outlineLevel="1">
      <c r="A14" s="30" t="s">
        <v>159</v>
      </c>
      <c r="B14" s="31" t="s">
        <v>160</v>
      </c>
      <c r="C14" s="30" t="s">
        <v>76</v>
      </c>
      <c r="D14" s="35"/>
      <c r="E14" s="35"/>
      <c r="F14" s="35"/>
    </row>
    <row r="15" spans="1:6" s="6" customFormat="1" hidden="1" outlineLevel="1">
      <c r="A15" s="30" t="s">
        <v>161</v>
      </c>
      <c r="B15" s="31" t="s">
        <v>162</v>
      </c>
      <c r="C15" s="30" t="s">
        <v>76</v>
      </c>
      <c r="D15" s="35"/>
      <c r="E15" s="35"/>
      <c r="F15" s="35"/>
    </row>
    <row r="16" spans="1:6" s="6" customFormat="1" hidden="1" outlineLevel="1">
      <c r="A16" s="30" t="s">
        <v>65</v>
      </c>
      <c r="B16" s="31" t="s">
        <v>163</v>
      </c>
      <c r="C16" s="30"/>
      <c r="D16" s="35"/>
      <c r="E16" s="35"/>
      <c r="F16" s="35"/>
    </row>
    <row r="17" spans="1:6" s="6" customFormat="1" ht="38.25" hidden="1" outlineLevel="1">
      <c r="A17" s="30" t="s">
        <v>164</v>
      </c>
      <c r="B17" s="31" t="s">
        <v>165</v>
      </c>
      <c r="C17" s="30" t="s">
        <v>166</v>
      </c>
      <c r="D17" s="35"/>
      <c r="E17" s="35"/>
      <c r="F17" s="35"/>
    </row>
    <row r="18" spans="1:6" s="6" customFormat="1" hidden="1" outlineLevel="1">
      <c r="A18" s="30" t="s">
        <v>66</v>
      </c>
      <c r="B18" s="31" t="s">
        <v>167</v>
      </c>
      <c r="C18" s="30"/>
      <c r="D18" s="35"/>
      <c r="E18" s="35"/>
      <c r="F18" s="35"/>
    </row>
    <row r="19" spans="1:6" s="6" customFormat="1" ht="25.5" hidden="1" outlineLevel="1">
      <c r="A19" s="30" t="s">
        <v>168</v>
      </c>
      <c r="B19" s="31" t="s">
        <v>169</v>
      </c>
      <c r="C19" s="30" t="s">
        <v>27</v>
      </c>
      <c r="D19" s="35"/>
      <c r="E19" s="35"/>
      <c r="F19" s="35"/>
    </row>
    <row r="20" spans="1:6" s="6" customFormat="1" hidden="1" outlineLevel="1">
      <c r="A20" s="30" t="s">
        <v>170</v>
      </c>
      <c r="B20" s="31" t="s">
        <v>171</v>
      </c>
      <c r="C20" s="30" t="s">
        <v>172</v>
      </c>
      <c r="D20" s="35"/>
      <c r="E20" s="35"/>
      <c r="F20" s="35"/>
    </row>
    <row r="21" spans="1:6" s="6" customFormat="1" hidden="1" outlineLevel="1">
      <c r="A21" s="30" t="s">
        <v>173</v>
      </c>
      <c r="B21" s="31" t="s">
        <v>174</v>
      </c>
      <c r="C21" s="30" t="s">
        <v>27</v>
      </c>
      <c r="D21" s="35"/>
      <c r="E21" s="35"/>
      <c r="F21" s="35"/>
    </row>
    <row r="22" spans="1:6" s="6" customFormat="1" hidden="1" outlineLevel="1">
      <c r="A22" s="30" t="s">
        <v>175</v>
      </c>
      <c r="B22" s="31" t="s">
        <v>176</v>
      </c>
      <c r="C22" s="30" t="s">
        <v>177</v>
      </c>
      <c r="D22" s="35"/>
      <c r="E22" s="35"/>
      <c r="F22" s="35"/>
    </row>
    <row r="23" spans="1:6" s="6" customFormat="1" ht="28.5" hidden="1" outlineLevel="1">
      <c r="A23" s="30" t="s">
        <v>178</v>
      </c>
      <c r="B23" s="31" t="s">
        <v>179</v>
      </c>
      <c r="C23" s="30" t="s">
        <v>177</v>
      </c>
      <c r="D23" s="35"/>
      <c r="E23" s="35"/>
      <c r="F23" s="35"/>
    </row>
    <row r="24" spans="1:6" s="6" customFormat="1" hidden="1" outlineLevel="1">
      <c r="A24" s="30" t="s">
        <v>180</v>
      </c>
      <c r="B24" s="31" t="s">
        <v>181</v>
      </c>
      <c r="C24" s="30" t="s">
        <v>166</v>
      </c>
      <c r="D24" s="35"/>
      <c r="E24" s="35"/>
      <c r="F24" s="35"/>
    </row>
    <row r="25" spans="1:6" s="6" customFormat="1" ht="38.25" hidden="1" outlineLevel="1">
      <c r="A25" s="30" t="s">
        <v>182</v>
      </c>
      <c r="B25" s="31" t="s">
        <v>183</v>
      </c>
      <c r="C25" s="30"/>
      <c r="D25" s="35"/>
      <c r="E25" s="35"/>
      <c r="F25" s="35"/>
    </row>
    <row r="26" spans="1:6" s="6" customFormat="1" ht="38.25" hidden="1" outlineLevel="1">
      <c r="A26" s="30" t="s">
        <v>184</v>
      </c>
      <c r="B26" s="31" t="s">
        <v>185</v>
      </c>
      <c r="C26" s="30" t="s">
        <v>172</v>
      </c>
      <c r="D26" s="35"/>
      <c r="E26" s="35"/>
      <c r="F26" s="35"/>
    </row>
    <row r="27" spans="1:6" s="6" customFormat="1" ht="25.5" hidden="1" outlineLevel="1">
      <c r="A27" s="30" t="s">
        <v>68</v>
      </c>
      <c r="B27" s="31" t="s">
        <v>186</v>
      </c>
      <c r="C27" s="30"/>
      <c r="D27" s="35"/>
      <c r="E27" s="35"/>
      <c r="F27" s="35"/>
    </row>
    <row r="28" spans="1:6" s="6" customFormat="1" ht="66.75" hidden="1" outlineLevel="1">
      <c r="A28" s="30" t="s">
        <v>130</v>
      </c>
      <c r="B28" s="31" t="s">
        <v>187</v>
      </c>
      <c r="C28" s="30" t="s">
        <v>76</v>
      </c>
      <c r="D28" s="35"/>
      <c r="E28" s="35"/>
      <c r="F28" s="35"/>
    </row>
    <row r="29" spans="1:6" s="6" customFormat="1" hidden="1" outlineLevel="1">
      <c r="A29" s="30"/>
      <c r="B29" s="31" t="s">
        <v>188</v>
      </c>
      <c r="C29" s="30"/>
      <c r="D29" s="35"/>
      <c r="E29" s="35"/>
      <c r="F29" s="35"/>
    </row>
    <row r="30" spans="1:6" s="6" customFormat="1" hidden="1" outlineLevel="1">
      <c r="A30" s="30"/>
      <c r="B30" s="31" t="s">
        <v>189</v>
      </c>
      <c r="C30" s="30"/>
      <c r="D30" s="35"/>
      <c r="E30" s="35"/>
      <c r="F30" s="35"/>
    </row>
    <row r="31" spans="1:6" s="6" customFormat="1" hidden="1" outlineLevel="1">
      <c r="A31" s="30"/>
      <c r="B31" s="31" t="s">
        <v>190</v>
      </c>
      <c r="C31" s="30"/>
      <c r="D31" s="35"/>
      <c r="E31" s="35"/>
      <c r="F31" s="35"/>
    </row>
    <row r="32" spans="1:6" s="6" customFormat="1" hidden="1" outlineLevel="1">
      <c r="A32" s="30"/>
      <c r="B32" s="31" t="s">
        <v>191</v>
      </c>
      <c r="C32" s="30"/>
      <c r="D32" s="35"/>
      <c r="E32" s="35"/>
      <c r="F32" s="35"/>
    </row>
    <row r="33" spans="1:6" s="6" customFormat="1" ht="54" hidden="1" outlineLevel="1">
      <c r="A33" s="30" t="s">
        <v>132</v>
      </c>
      <c r="B33" s="31" t="s">
        <v>192</v>
      </c>
      <c r="C33" s="30" t="s">
        <v>76</v>
      </c>
      <c r="D33" s="35"/>
      <c r="E33" s="35"/>
      <c r="F33" s="35"/>
    </row>
    <row r="34" spans="1:6" s="6" customFormat="1" hidden="1" outlineLevel="1">
      <c r="A34" s="30" t="s">
        <v>134</v>
      </c>
      <c r="B34" s="31" t="s">
        <v>193</v>
      </c>
      <c r="C34" s="30" t="s">
        <v>76</v>
      </c>
      <c r="D34" s="35"/>
      <c r="E34" s="35"/>
      <c r="F34" s="35"/>
    </row>
    <row r="35" spans="1:6" s="6" customFormat="1" hidden="1" outlineLevel="1">
      <c r="A35" s="30" t="s">
        <v>138</v>
      </c>
      <c r="B35" s="31" t="s">
        <v>194</v>
      </c>
      <c r="C35" s="30" t="s">
        <v>76</v>
      </c>
      <c r="D35" s="35"/>
      <c r="E35" s="35"/>
      <c r="F35" s="35"/>
    </row>
    <row r="36" spans="1:6" s="6" customFormat="1" ht="25.5" hidden="1" outlineLevel="1">
      <c r="A36" s="30" t="s">
        <v>139</v>
      </c>
      <c r="B36" s="31" t="s">
        <v>195</v>
      </c>
      <c r="C36" s="30"/>
      <c r="D36" s="35"/>
      <c r="E36" s="35"/>
      <c r="F36" s="35"/>
    </row>
    <row r="37" spans="1:6" s="6" customFormat="1" hidden="1" outlineLevel="1">
      <c r="A37" s="30" t="s">
        <v>141</v>
      </c>
      <c r="B37" s="31" t="s">
        <v>196</v>
      </c>
      <c r="C37" s="30" t="s">
        <v>197</v>
      </c>
      <c r="D37" s="35"/>
      <c r="E37" s="35"/>
      <c r="F37" s="35"/>
    </row>
    <row r="38" spans="1:6" s="6" customFormat="1" ht="25.5" hidden="1" outlineLevel="1">
      <c r="A38" s="30" t="s">
        <v>198</v>
      </c>
      <c r="B38" s="31" t="s">
        <v>199</v>
      </c>
      <c r="C38" s="57" t="s">
        <v>200</v>
      </c>
      <c r="D38" s="35"/>
      <c r="E38" s="35"/>
      <c r="F38" s="35"/>
    </row>
    <row r="39" spans="1:6" s="6" customFormat="1" ht="25.5" hidden="1" outlineLevel="1">
      <c r="A39" s="30" t="s">
        <v>70</v>
      </c>
      <c r="B39" s="31" t="s">
        <v>9</v>
      </c>
      <c r="C39" s="30"/>
      <c r="D39" s="35"/>
      <c r="E39" s="35"/>
      <c r="F39" s="35"/>
    </row>
    <row r="40" spans="1:6" s="6" customFormat="1" hidden="1" outlineLevel="1">
      <c r="A40" s="30" t="s">
        <v>201</v>
      </c>
      <c r="B40" s="31" t="s">
        <v>202</v>
      </c>
      <c r="C40" s="30" t="s">
        <v>203</v>
      </c>
      <c r="D40" s="35"/>
      <c r="E40" s="35"/>
      <c r="F40" s="35"/>
    </row>
    <row r="41" spans="1:6" s="6" customFormat="1" ht="25.5" hidden="1" outlineLevel="1">
      <c r="A41" s="30" t="s">
        <v>204</v>
      </c>
      <c r="B41" s="31" t="s">
        <v>205</v>
      </c>
      <c r="C41" s="57" t="s">
        <v>206</v>
      </c>
      <c r="D41" s="35"/>
      <c r="E41" s="35"/>
      <c r="F41" s="35"/>
    </row>
    <row r="42" spans="1:6" s="6" customFormat="1" ht="25.5" hidden="1" outlineLevel="1">
      <c r="A42" s="30" t="s">
        <v>207</v>
      </c>
      <c r="B42" s="31" t="s">
        <v>208</v>
      </c>
      <c r="C42" s="30"/>
      <c r="D42" s="35"/>
      <c r="E42" s="35"/>
      <c r="F42" s="35"/>
    </row>
    <row r="43" spans="1:6" s="6" customFormat="1" ht="25.5" hidden="1" outlineLevel="1">
      <c r="A43" s="30" t="s">
        <v>73</v>
      </c>
      <c r="B43" s="31" t="s">
        <v>209</v>
      </c>
      <c r="C43" s="30" t="s">
        <v>76</v>
      </c>
      <c r="D43" s="35"/>
      <c r="E43" s="35"/>
      <c r="F43" s="35"/>
    </row>
    <row r="44" spans="1:6" s="6" customFormat="1" ht="25.5" hidden="1" outlineLevel="1">
      <c r="A44" s="30" t="s">
        <v>75</v>
      </c>
      <c r="B44" s="31" t="s">
        <v>210</v>
      </c>
      <c r="C44" s="30" t="s">
        <v>76</v>
      </c>
      <c r="D44" s="35"/>
      <c r="E44" s="35"/>
      <c r="F44" s="35"/>
    </row>
    <row r="45" spans="1:6" s="6" customFormat="1" ht="26.25" customHeight="1" collapsed="1">
      <c r="A45" s="109" t="s">
        <v>211</v>
      </c>
      <c r="B45" s="110"/>
      <c r="C45" s="110"/>
      <c r="D45" s="110"/>
      <c r="E45" s="110"/>
      <c r="F45" s="111"/>
    </row>
    <row r="46" spans="1:6" s="6" customFormat="1" hidden="1" outlineLevel="1">
      <c r="A46" s="30" t="s">
        <v>64</v>
      </c>
      <c r="B46" s="31" t="s">
        <v>212</v>
      </c>
      <c r="C46" s="30"/>
      <c r="D46" s="35"/>
      <c r="E46" s="35"/>
      <c r="F46" s="35"/>
    </row>
    <row r="47" spans="1:6" s="6" customFormat="1" hidden="1" outlineLevel="1">
      <c r="A47" s="30"/>
      <c r="B47" s="31" t="s">
        <v>188</v>
      </c>
      <c r="C47" s="30"/>
      <c r="D47" s="35"/>
      <c r="E47" s="35"/>
      <c r="F47" s="35"/>
    </row>
    <row r="48" spans="1:6" s="6" customFormat="1" hidden="1" outlineLevel="1">
      <c r="A48" s="30" t="s">
        <v>155</v>
      </c>
      <c r="B48" s="31" t="s">
        <v>213</v>
      </c>
      <c r="C48" s="30" t="s">
        <v>177</v>
      </c>
      <c r="D48" s="35"/>
      <c r="E48" s="35"/>
      <c r="F48" s="35"/>
    </row>
    <row r="49" spans="1:6" s="6" customFormat="1" hidden="1" outlineLevel="1">
      <c r="A49" s="30" t="s">
        <v>214</v>
      </c>
      <c r="B49" s="31" t="s">
        <v>215</v>
      </c>
      <c r="C49" s="30" t="s">
        <v>177</v>
      </c>
      <c r="D49" s="35"/>
      <c r="E49" s="35"/>
      <c r="F49" s="35"/>
    </row>
    <row r="50" spans="1:6" s="6" customFormat="1" hidden="1" outlineLevel="1">
      <c r="A50" s="30"/>
      <c r="B50" s="31" t="s">
        <v>216</v>
      </c>
      <c r="C50" s="30" t="s">
        <v>177</v>
      </c>
      <c r="D50" s="35"/>
      <c r="E50" s="35"/>
      <c r="F50" s="35"/>
    </row>
    <row r="51" spans="1:6" s="6" customFormat="1" hidden="1" outlineLevel="1">
      <c r="A51" s="30"/>
      <c r="B51" s="31" t="s">
        <v>217</v>
      </c>
      <c r="C51" s="30" t="s">
        <v>177</v>
      </c>
      <c r="D51" s="35"/>
      <c r="E51" s="35"/>
      <c r="F51" s="35"/>
    </row>
    <row r="52" spans="1:6" s="6" customFormat="1" hidden="1" outlineLevel="1">
      <c r="A52" s="30" t="s">
        <v>218</v>
      </c>
      <c r="B52" s="31" t="s">
        <v>219</v>
      </c>
      <c r="C52" s="30" t="s">
        <v>177</v>
      </c>
      <c r="D52" s="35"/>
      <c r="E52" s="35"/>
      <c r="F52" s="35"/>
    </row>
    <row r="53" spans="1:6" s="6" customFormat="1" hidden="1" outlineLevel="1">
      <c r="A53" s="30"/>
      <c r="B53" s="31" t="s">
        <v>216</v>
      </c>
      <c r="C53" s="30" t="s">
        <v>177</v>
      </c>
      <c r="D53" s="35"/>
      <c r="E53" s="35"/>
      <c r="F53" s="35"/>
    </row>
    <row r="54" spans="1:6" s="6" customFormat="1" hidden="1" outlineLevel="1">
      <c r="A54" s="30"/>
      <c r="B54" s="31" t="s">
        <v>217</v>
      </c>
      <c r="C54" s="30" t="s">
        <v>177</v>
      </c>
      <c r="D54" s="35"/>
      <c r="E54" s="35"/>
      <c r="F54" s="35"/>
    </row>
    <row r="55" spans="1:6" s="6" customFormat="1" hidden="1" outlineLevel="1">
      <c r="A55" s="30"/>
      <c r="B55" s="31" t="s">
        <v>188</v>
      </c>
      <c r="C55" s="30" t="s">
        <v>177</v>
      </c>
      <c r="D55" s="35"/>
      <c r="E55" s="35"/>
      <c r="F55" s="35"/>
    </row>
    <row r="56" spans="1:6" s="6" customFormat="1" ht="51" hidden="1" outlineLevel="1">
      <c r="A56" s="30" t="s">
        <v>220</v>
      </c>
      <c r="B56" s="31" t="s">
        <v>221</v>
      </c>
      <c r="C56" s="30" t="s">
        <v>177</v>
      </c>
      <c r="D56" s="35"/>
      <c r="E56" s="35"/>
      <c r="F56" s="35"/>
    </row>
    <row r="57" spans="1:6" s="6" customFormat="1" hidden="1" outlineLevel="1">
      <c r="A57" s="30" t="s">
        <v>222</v>
      </c>
      <c r="B57" s="31" t="s">
        <v>215</v>
      </c>
      <c r="C57" s="30" t="s">
        <v>177</v>
      </c>
      <c r="D57" s="35"/>
      <c r="E57" s="35"/>
      <c r="F57" s="35"/>
    </row>
    <row r="58" spans="1:6" s="6" customFormat="1" hidden="1" outlineLevel="1">
      <c r="A58" s="30"/>
      <c r="B58" s="31" t="s">
        <v>216</v>
      </c>
      <c r="C58" s="30" t="s">
        <v>177</v>
      </c>
      <c r="D58" s="35"/>
      <c r="E58" s="35"/>
      <c r="F58" s="35"/>
    </row>
    <row r="59" spans="1:6" s="6" customFormat="1" hidden="1" outlineLevel="1">
      <c r="A59" s="30"/>
      <c r="B59" s="31" t="s">
        <v>217</v>
      </c>
      <c r="C59" s="30" t="s">
        <v>177</v>
      </c>
      <c r="D59" s="35"/>
      <c r="E59" s="35"/>
      <c r="F59" s="35"/>
    </row>
    <row r="60" spans="1:6" s="6" customFormat="1" hidden="1" outlineLevel="1">
      <c r="A60" s="30" t="s">
        <v>223</v>
      </c>
      <c r="B60" s="31" t="s">
        <v>219</v>
      </c>
      <c r="C60" s="30" t="s">
        <v>177</v>
      </c>
      <c r="D60" s="35"/>
      <c r="E60" s="35"/>
      <c r="F60" s="35"/>
    </row>
    <row r="61" spans="1:6" s="6" customFormat="1" hidden="1" outlineLevel="1">
      <c r="A61" s="30"/>
      <c r="B61" s="31" t="s">
        <v>216</v>
      </c>
      <c r="C61" s="30" t="s">
        <v>177</v>
      </c>
      <c r="D61" s="35"/>
      <c r="E61" s="35"/>
      <c r="F61" s="35"/>
    </row>
    <row r="62" spans="1:6" s="6" customFormat="1" hidden="1" outlineLevel="1">
      <c r="A62" s="30"/>
      <c r="B62" s="31" t="s">
        <v>217</v>
      </c>
      <c r="C62" s="30" t="s">
        <v>177</v>
      </c>
      <c r="D62" s="35"/>
      <c r="E62" s="35"/>
      <c r="F62" s="35"/>
    </row>
    <row r="63" spans="1:6" s="6" customFormat="1" ht="38.25" hidden="1" outlineLevel="1">
      <c r="A63" s="30" t="s">
        <v>224</v>
      </c>
      <c r="B63" s="31" t="s">
        <v>225</v>
      </c>
      <c r="C63" s="30" t="s">
        <v>177</v>
      </c>
      <c r="D63" s="35"/>
      <c r="E63" s="35"/>
      <c r="F63" s="35"/>
    </row>
    <row r="64" spans="1:6" s="6" customFormat="1" hidden="1" outlineLevel="1">
      <c r="A64" s="30" t="s">
        <v>226</v>
      </c>
      <c r="B64" s="31" t="s">
        <v>215</v>
      </c>
      <c r="C64" s="30" t="s">
        <v>177</v>
      </c>
      <c r="D64" s="35"/>
      <c r="E64" s="35"/>
      <c r="F64" s="35"/>
    </row>
    <row r="65" spans="1:6" s="6" customFormat="1" hidden="1" outlineLevel="1">
      <c r="A65" s="30"/>
      <c r="B65" s="31" t="s">
        <v>216</v>
      </c>
      <c r="C65" s="30" t="s">
        <v>177</v>
      </c>
      <c r="D65" s="35"/>
      <c r="E65" s="35"/>
      <c r="F65" s="35"/>
    </row>
    <row r="66" spans="1:6" s="6" customFormat="1" hidden="1" outlineLevel="1">
      <c r="A66" s="30"/>
      <c r="B66" s="31" t="s">
        <v>217</v>
      </c>
      <c r="C66" s="30" t="s">
        <v>177</v>
      </c>
      <c r="D66" s="35"/>
      <c r="E66" s="35"/>
      <c r="F66" s="35"/>
    </row>
    <row r="67" spans="1:6" s="6" customFormat="1" hidden="1" outlineLevel="1">
      <c r="A67" s="30" t="s">
        <v>227</v>
      </c>
      <c r="B67" s="31" t="s">
        <v>219</v>
      </c>
      <c r="C67" s="30" t="s">
        <v>177</v>
      </c>
      <c r="D67" s="35"/>
      <c r="E67" s="35"/>
      <c r="F67" s="35"/>
    </row>
    <row r="68" spans="1:6" s="6" customFormat="1" hidden="1" outlineLevel="1">
      <c r="A68" s="30"/>
      <c r="B68" s="31" t="s">
        <v>216</v>
      </c>
      <c r="C68" s="30" t="s">
        <v>177</v>
      </c>
      <c r="D68" s="35"/>
      <c r="E68" s="35"/>
      <c r="F68" s="35"/>
    </row>
    <row r="69" spans="1:6" s="6" customFormat="1" hidden="1" outlineLevel="1">
      <c r="A69" s="30"/>
      <c r="B69" s="31" t="s">
        <v>217</v>
      </c>
      <c r="C69" s="30" t="s">
        <v>177</v>
      </c>
      <c r="D69" s="35"/>
      <c r="E69" s="35"/>
      <c r="F69" s="35"/>
    </row>
    <row r="70" spans="1:6" s="6" customFormat="1" ht="38.25" hidden="1" outlineLevel="1">
      <c r="A70" s="30" t="s">
        <v>228</v>
      </c>
      <c r="B70" s="31" t="s">
        <v>229</v>
      </c>
      <c r="C70" s="30" t="s">
        <v>177</v>
      </c>
      <c r="D70" s="35"/>
      <c r="E70" s="35"/>
      <c r="F70" s="35"/>
    </row>
    <row r="71" spans="1:6" s="6" customFormat="1" hidden="1" outlineLevel="1">
      <c r="A71" s="30" t="s">
        <v>230</v>
      </c>
      <c r="B71" s="31" t="s">
        <v>215</v>
      </c>
      <c r="C71" s="30" t="s">
        <v>177</v>
      </c>
      <c r="D71" s="35"/>
      <c r="E71" s="35"/>
      <c r="F71" s="35"/>
    </row>
    <row r="72" spans="1:6" s="6" customFormat="1" hidden="1" outlineLevel="1">
      <c r="A72" s="30"/>
      <c r="B72" s="31" t="s">
        <v>216</v>
      </c>
      <c r="C72" s="30" t="s">
        <v>177</v>
      </c>
      <c r="D72" s="35"/>
      <c r="E72" s="35"/>
      <c r="F72" s="35"/>
    </row>
    <row r="73" spans="1:6" s="6" customFormat="1" hidden="1" outlineLevel="1">
      <c r="A73" s="30"/>
      <c r="B73" s="31" t="s">
        <v>217</v>
      </c>
      <c r="C73" s="30" t="s">
        <v>177</v>
      </c>
      <c r="D73" s="35"/>
      <c r="E73" s="35"/>
      <c r="F73" s="35"/>
    </row>
    <row r="74" spans="1:6" s="6" customFormat="1" hidden="1" outlineLevel="1">
      <c r="A74" s="30" t="s">
        <v>231</v>
      </c>
      <c r="B74" s="31" t="s">
        <v>219</v>
      </c>
      <c r="C74" s="30" t="s">
        <v>177</v>
      </c>
      <c r="D74" s="35"/>
      <c r="E74" s="35"/>
      <c r="F74" s="35"/>
    </row>
    <row r="75" spans="1:6" s="6" customFormat="1" hidden="1" outlineLevel="1">
      <c r="A75" s="30"/>
      <c r="B75" s="31" t="s">
        <v>216</v>
      </c>
      <c r="C75" s="30" t="s">
        <v>177</v>
      </c>
      <c r="D75" s="35"/>
      <c r="E75" s="35"/>
      <c r="F75" s="35"/>
    </row>
    <row r="76" spans="1:6" s="6" customFormat="1" hidden="1" outlineLevel="1">
      <c r="A76" s="30"/>
      <c r="B76" s="31" t="s">
        <v>217</v>
      </c>
      <c r="C76" s="30" t="s">
        <v>177</v>
      </c>
      <c r="D76" s="35"/>
      <c r="E76" s="35"/>
      <c r="F76" s="35"/>
    </row>
    <row r="77" spans="1:6" s="6" customFormat="1" ht="51" hidden="1" outlineLevel="1">
      <c r="A77" s="30" t="s">
        <v>232</v>
      </c>
      <c r="B77" s="31" t="s">
        <v>233</v>
      </c>
      <c r="C77" s="30" t="s">
        <v>177</v>
      </c>
      <c r="D77" s="35"/>
      <c r="E77" s="35"/>
      <c r="F77" s="35"/>
    </row>
    <row r="78" spans="1:6" s="6" customFormat="1" hidden="1" outlineLevel="1">
      <c r="A78" s="30" t="s">
        <v>234</v>
      </c>
      <c r="B78" s="31" t="s">
        <v>215</v>
      </c>
      <c r="C78" s="30" t="s">
        <v>177</v>
      </c>
      <c r="D78" s="35"/>
      <c r="E78" s="35"/>
      <c r="F78" s="35"/>
    </row>
    <row r="79" spans="1:6" s="6" customFormat="1" hidden="1" outlineLevel="1">
      <c r="A79" s="30"/>
      <c r="B79" s="31" t="s">
        <v>216</v>
      </c>
      <c r="C79" s="30" t="s">
        <v>177</v>
      </c>
      <c r="D79" s="35"/>
      <c r="E79" s="35"/>
      <c r="F79" s="35"/>
    </row>
    <row r="80" spans="1:6" s="6" customFormat="1" hidden="1" outlineLevel="1">
      <c r="A80" s="30"/>
      <c r="B80" s="31" t="s">
        <v>217</v>
      </c>
      <c r="C80" s="30" t="s">
        <v>177</v>
      </c>
      <c r="D80" s="35"/>
      <c r="E80" s="35"/>
      <c r="F80" s="35"/>
    </row>
    <row r="81" spans="1:6" s="6" customFormat="1" hidden="1" outlineLevel="1">
      <c r="A81" s="30" t="s">
        <v>235</v>
      </c>
      <c r="B81" s="31" t="s">
        <v>219</v>
      </c>
      <c r="C81" s="30" t="s">
        <v>177</v>
      </c>
      <c r="D81" s="35"/>
      <c r="E81" s="35"/>
      <c r="F81" s="35"/>
    </row>
    <row r="82" spans="1:6" s="6" customFormat="1" hidden="1" outlineLevel="1">
      <c r="A82" s="30"/>
      <c r="B82" s="31" t="s">
        <v>216</v>
      </c>
      <c r="C82" s="30" t="s">
        <v>177</v>
      </c>
      <c r="D82" s="35"/>
      <c r="E82" s="35"/>
      <c r="F82" s="35"/>
    </row>
    <row r="83" spans="1:6" s="6" customFormat="1" hidden="1" outlineLevel="1">
      <c r="A83" s="30"/>
      <c r="B83" s="31" t="s">
        <v>217</v>
      </c>
      <c r="C83" s="30" t="s">
        <v>177</v>
      </c>
      <c r="D83" s="35"/>
      <c r="E83" s="35"/>
      <c r="F83" s="35"/>
    </row>
    <row r="84" spans="1:6" s="6" customFormat="1" hidden="1" outlineLevel="1">
      <c r="A84" s="30" t="s">
        <v>236</v>
      </c>
      <c r="B84" s="31" t="s">
        <v>237</v>
      </c>
      <c r="C84" s="30" t="s">
        <v>177</v>
      </c>
      <c r="D84" s="35"/>
      <c r="E84" s="35"/>
      <c r="F84" s="35"/>
    </row>
    <row r="85" spans="1:6" s="6" customFormat="1" hidden="1" outlineLevel="1">
      <c r="A85" s="30" t="s">
        <v>238</v>
      </c>
      <c r="B85" s="31" t="s">
        <v>215</v>
      </c>
      <c r="C85" s="30" t="s">
        <v>177</v>
      </c>
      <c r="D85" s="35"/>
      <c r="E85" s="35"/>
      <c r="F85" s="35"/>
    </row>
    <row r="86" spans="1:6" s="6" customFormat="1" hidden="1" outlineLevel="1">
      <c r="A86" s="30"/>
      <c r="B86" s="31" t="s">
        <v>216</v>
      </c>
      <c r="C86" s="30" t="s">
        <v>177</v>
      </c>
      <c r="D86" s="35"/>
      <c r="E86" s="35"/>
      <c r="F86" s="35"/>
    </row>
    <row r="87" spans="1:6" s="6" customFormat="1" hidden="1" outlineLevel="1">
      <c r="A87" s="30"/>
      <c r="B87" s="31" t="s">
        <v>217</v>
      </c>
      <c r="C87" s="30" t="s">
        <v>177</v>
      </c>
      <c r="D87" s="35"/>
      <c r="E87" s="35"/>
      <c r="F87" s="35"/>
    </row>
    <row r="88" spans="1:6" s="6" customFormat="1" hidden="1" outlineLevel="1">
      <c r="A88" s="30" t="s">
        <v>239</v>
      </c>
      <c r="B88" s="31" t="s">
        <v>219</v>
      </c>
      <c r="C88" s="30" t="s">
        <v>177</v>
      </c>
      <c r="D88" s="35"/>
      <c r="E88" s="35"/>
      <c r="F88" s="35"/>
    </row>
    <row r="89" spans="1:6" s="6" customFormat="1" hidden="1" outlineLevel="1">
      <c r="A89" s="30"/>
      <c r="B89" s="31" t="s">
        <v>216</v>
      </c>
      <c r="C89" s="30" t="s">
        <v>177</v>
      </c>
      <c r="D89" s="35"/>
      <c r="E89" s="35"/>
      <c r="F89" s="35"/>
    </row>
    <row r="90" spans="1:6" s="6" customFormat="1" hidden="1" outlineLevel="1">
      <c r="A90" s="30"/>
      <c r="B90" s="31" t="s">
        <v>217</v>
      </c>
      <c r="C90" s="30" t="s">
        <v>177</v>
      </c>
      <c r="D90" s="35"/>
      <c r="E90" s="35"/>
      <c r="F90" s="35"/>
    </row>
    <row r="91" spans="1:6" s="6" customFormat="1" hidden="1" outlineLevel="1">
      <c r="A91" s="30" t="s">
        <v>240</v>
      </c>
      <c r="B91" s="31" t="s">
        <v>241</v>
      </c>
      <c r="C91" s="30" t="s">
        <v>177</v>
      </c>
      <c r="D91" s="35"/>
      <c r="E91" s="35"/>
      <c r="F91" s="35"/>
    </row>
    <row r="92" spans="1:6" s="6" customFormat="1" hidden="1" outlineLevel="1">
      <c r="A92" s="30" t="s">
        <v>242</v>
      </c>
      <c r="B92" s="31" t="s">
        <v>215</v>
      </c>
      <c r="C92" s="30" t="s">
        <v>177</v>
      </c>
      <c r="D92" s="35"/>
      <c r="E92" s="35"/>
      <c r="F92" s="35"/>
    </row>
    <row r="93" spans="1:6" s="6" customFormat="1" hidden="1" outlineLevel="1">
      <c r="A93" s="30"/>
      <c r="B93" s="31" t="s">
        <v>216</v>
      </c>
      <c r="C93" s="30" t="s">
        <v>177</v>
      </c>
      <c r="D93" s="35"/>
      <c r="E93" s="35"/>
      <c r="F93" s="35"/>
    </row>
    <row r="94" spans="1:6" s="6" customFormat="1" hidden="1" outlineLevel="1">
      <c r="A94" s="30"/>
      <c r="B94" s="31" t="s">
        <v>217</v>
      </c>
      <c r="C94" s="30" t="s">
        <v>177</v>
      </c>
      <c r="D94" s="35"/>
      <c r="E94" s="35"/>
      <c r="F94" s="35"/>
    </row>
    <row r="95" spans="1:6" s="6" customFormat="1" hidden="1" outlineLevel="1">
      <c r="A95" s="30" t="s">
        <v>243</v>
      </c>
      <c r="B95" s="31" t="s">
        <v>219</v>
      </c>
      <c r="C95" s="30" t="s">
        <v>177</v>
      </c>
      <c r="D95" s="35"/>
      <c r="E95" s="35"/>
      <c r="F95" s="35"/>
    </row>
    <row r="96" spans="1:6" s="6" customFormat="1" hidden="1" outlineLevel="1">
      <c r="A96" s="30"/>
      <c r="B96" s="31" t="s">
        <v>216</v>
      </c>
      <c r="C96" s="30" t="s">
        <v>177</v>
      </c>
      <c r="D96" s="35"/>
      <c r="E96" s="35"/>
      <c r="F96" s="35"/>
    </row>
    <row r="97" spans="1:6" s="6" customFormat="1" hidden="1" outlineLevel="1">
      <c r="A97" s="30"/>
      <c r="B97" s="31" t="s">
        <v>217</v>
      </c>
      <c r="C97" s="30" t="s">
        <v>177</v>
      </c>
      <c r="D97" s="35"/>
      <c r="E97" s="35"/>
      <c r="F97" s="35"/>
    </row>
    <row r="98" spans="1:6" s="6" customFormat="1" ht="38.25" hidden="1" outlineLevel="1">
      <c r="A98" s="30" t="s">
        <v>157</v>
      </c>
      <c r="B98" s="31" t="s">
        <v>244</v>
      </c>
      <c r="C98" s="30" t="s">
        <v>177</v>
      </c>
      <c r="D98" s="35"/>
      <c r="E98" s="35"/>
      <c r="F98" s="35"/>
    </row>
    <row r="99" spans="1:6" s="6" customFormat="1" hidden="1" outlineLevel="1">
      <c r="A99" s="30"/>
      <c r="B99" s="31" t="s">
        <v>245</v>
      </c>
      <c r="C99" s="30" t="s">
        <v>177</v>
      </c>
      <c r="D99" s="35"/>
      <c r="E99" s="35"/>
      <c r="F99" s="35"/>
    </row>
    <row r="100" spans="1:6" s="6" customFormat="1" hidden="1" outlineLevel="1">
      <c r="A100" s="30"/>
      <c r="B100" s="31" t="s">
        <v>216</v>
      </c>
      <c r="C100" s="30" t="s">
        <v>177</v>
      </c>
      <c r="D100" s="35"/>
      <c r="E100" s="35"/>
      <c r="F100" s="35"/>
    </row>
    <row r="101" spans="1:6" s="6" customFormat="1" hidden="1" outlineLevel="1">
      <c r="A101" s="30"/>
      <c r="B101" s="31" t="s">
        <v>217</v>
      </c>
      <c r="C101" s="30" t="s">
        <v>177</v>
      </c>
      <c r="D101" s="35"/>
      <c r="E101" s="35"/>
      <c r="F101" s="35"/>
    </row>
    <row r="102" spans="1:6" s="6" customFormat="1" hidden="1" outlineLevel="1">
      <c r="A102" s="30"/>
      <c r="B102" s="31" t="s">
        <v>246</v>
      </c>
      <c r="C102" s="30" t="s">
        <v>177</v>
      </c>
      <c r="D102" s="35"/>
      <c r="E102" s="35"/>
      <c r="F102" s="35"/>
    </row>
    <row r="103" spans="1:6" s="6" customFormat="1" hidden="1" outlineLevel="1">
      <c r="A103" s="30"/>
      <c r="B103" s="31" t="s">
        <v>216</v>
      </c>
      <c r="C103" s="30" t="s">
        <v>177</v>
      </c>
      <c r="D103" s="35"/>
      <c r="E103" s="35"/>
      <c r="F103" s="35"/>
    </row>
    <row r="104" spans="1:6" s="6" customFormat="1" hidden="1" outlineLevel="1">
      <c r="A104" s="30"/>
      <c r="B104" s="31" t="s">
        <v>217</v>
      </c>
      <c r="C104" s="30" t="s">
        <v>177</v>
      </c>
      <c r="D104" s="35"/>
      <c r="E104" s="35"/>
      <c r="F104" s="35"/>
    </row>
    <row r="105" spans="1:6" s="6" customFormat="1" hidden="1" outlineLevel="1">
      <c r="A105" s="30"/>
      <c r="B105" s="31" t="s">
        <v>247</v>
      </c>
      <c r="C105" s="30" t="s">
        <v>177</v>
      </c>
      <c r="D105" s="35"/>
      <c r="E105" s="35"/>
      <c r="F105" s="35"/>
    </row>
    <row r="106" spans="1:6" s="6" customFormat="1" hidden="1" outlineLevel="1">
      <c r="A106" s="30"/>
      <c r="B106" s="31" t="s">
        <v>216</v>
      </c>
      <c r="C106" s="30" t="s">
        <v>177</v>
      </c>
      <c r="D106" s="35"/>
      <c r="E106" s="35"/>
      <c r="F106" s="35"/>
    </row>
    <row r="107" spans="1:6" s="6" customFormat="1" hidden="1" outlineLevel="1">
      <c r="A107" s="30"/>
      <c r="B107" s="31" t="s">
        <v>217</v>
      </c>
      <c r="C107" s="30" t="s">
        <v>177</v>
      </c>
      <c r="D107" s="35"/>
      <c r="E107" s="35"/>
      <c r="F107" s="35"/>
    </row>
    <row r="108" spans="1:6" s="6" customFormat="1" ht="38.25" hidden="1" outlineLevel="1">
      <c r="A108" s="30" t="s">
        <v>159</v>
      </c>
      <c r="B108" s="31" t="s">
        <v>248</v>
      </c>
      <c r="C108" s="30" t="s">
        <v>177</v>
      </c>
      <c r="D108" s="35"/>
      <c r="E108" s="35"/>
      <c r="F108" s="35"/>
    </row>
    <row r="109" spans="1:6" s="6" customFormat="1" hidden="1" outlineLevel="1">
      <c r="A109" s="30"/>
      <c r="B109" s="31" t="s">
        <v>249</v>
      </c>
      <c r="C109" s="30" t="s">
        <v>177</v>
      </c>
      <c r="D109" s="35"/>
      <c r="E109" s="35"/>
      <c r="F109" s="35"/>
    </row>
    <row r="110" spans="1:6" s="6" customFormat="1" hidden="1" outlineLevel="1">
      <c r="A110" s="30"/>
      <c r="B110" s="31" t="s">
        <v>250</v>
      </c>
      <c r="C110" s="30" t="s">
        <v>177</v>
      </c>
      <c r="D110" s="35"/>
      <c r="E110" s="35"/>
      <c r="F110" s="35"/>
    </row>
    <row r="111" spans="1:6" s="6" customFormat="1" hidden="1" outlineLevel="1">
      <c r="A111" s="30" t="s">
        <v>65</v>
      </c>
      <c r="B111" s="31" t="s">
        <v>251</v>
      </c>
      <c r="C111" s="30"/>
      <c r="D111" s="35"/>
      <c r="E111" s="35"/>
      <c r="F111" s="35"/>
    </row>
    <row r="112" spans="1:6" s="6" customFormat="1" hidden="1" outlineLevel="1">
      <c r="A112" s="30"/>
      <c r="B112" s="31" t="s">
        <v>188</v>
      </c>
      <c r="C112" s="30"/>
      <c r="D112" s="35"/>
      <c r="E112" s="35"/>
      <c r="F112" s="35"/>
    </row>
    <row r="113" spans="1:6" s="6" customFormat="1" ht="25.5" hidden="1" outlineLevel="1">
      <c r="A113" s="30" t="s">
        <v>164</v>
      </c>
      <c r="B113" s="31" t="s">
        <v>252</v>
      </c>
      <c r="C113" s="30" t="s">
        <v>253</v>
      </c>
      <c r="D113" s="35"/>
      <c r="E113" s="35"/>
      <c r="F113" s="35"/>
    </row>
    <row r="114" spans="1:6" s="6" customFormat="1" ht="38.25" hidden="1" outlineLevel="1">
      <c r="A114" s="30" t="s">
        <v>254</v>
      </c>
      <c r="B114" s="31" t="s">
        <v>255</v>
      </c>
      <c r="C114" s="30" t="s">
        <v>253</v>
      </c>
      <c r="D114" s="35"/>
      <c r="E114" s="35"/>
      <c r="F114" s="35"/>
    </row>
    <row r="115" spans="1:6" s="6" customFormat="1" hidden="1" outlineLevel="1">
      <c r="A115" s="30"/>
      <c r="B115" s="31" t="s">
        <v>245</v>
      </c>
      <c r="C115" s="30" t="s">
        <v>253</v>
      </c>
      <c r="D115" s="35"/>
      <c r="E115" s="35"/>
      <c r="F115" s="35"/>
    </row>
    <row r="116" spans="1:6" s="6" customFormat="1" hidden="1" outlineLevel="1">
      <c r="A116" s="30"/>
      <c r="B116" s="31" t="s">
        <v>246</v>
      </c>
      <c r="C116" s="30" t="s">
        <v>253</v>
      </c>
      <c r="D116" s="35"/>
      <c r="E116" s="35"/>
      <c r="F116" s="35"/>
    </row>
    <row r="117" spans="1:6" s="6" customFormat="1" hidden="1" outlineLevel="1">
      <c r="A117" s="30"/>
      <c r="B117" s="31" t="s">
        <v>247</v>
      </c>
      <c r="C117" s="30" t="s">
        <v>253</v>
      </c>
      <c r="D117" s="35"/>
      <c r="E117" s="35"/>
      <c r="F117" s="35"/>
    </row>
    <row r="118" spans="1:6" s="6" customFormat="1" ht="38.25" hidden="1" outlineLevel="1">
      <c r="A118" s="30" t="s">
        <v>256</v>
      </c>
      <c r="B118" s="31" t="s">
        <v>257</v>
      </c>
      <c r="C118" s="30" t="s">
        <v>253</v>
      </c>
      <c r="D118" s="35"/>
      <c r="E118" s="35"/>
      <c r="F118" s="35"/>
    </row>
    <row r="119" spans="1:6" s="6" customFormat="1" hidden="1" outlineLevel="1">
      <c r="A119" s="30" t="s">
        <v>66</v>
      </c>
      <c r="B119" s="31" t="s">
        <v>258</v>
      </c>
      <c r="C119" s="30"/>
      <c r="D119" s="35"/>
      <c r="E119" s="35"/>
      <c r="F119" s="35"/>
    </row>
    <row r="120" spans="1:6" s="6" customFormat="1" hidden="1" outlineLevel="1">
      <c r="A120" s="30"/>
      <c r="B120" s="31" t="s">
        <v>188</v>
      </c>
      <c r="C120" s="30"/>
      <c r="D120" s="35"/>
      <c r="E120" s="35"/>
      <c r="F120" s="35"/>
    </row>
    <row r="121" spans="1:6" s="6" customFormat="1" ht="25.5" hidden="1" outlineLevel="1">
      <c r="A121" s="30" t="s">
        <v>168</v>
      </c>
      <c r="B121" s="31" t="s">
        <v>259</v>
      </c>
      <c r="C121" s="30" t="s">
        <v>260</v>
      </c>
      <c r="D121" s="35"/>
      <c r="E121" s="35"/>
      <c r="F121" s="35"/>
    </row>
    <row r="122" spans="1:6" s="6" customFormat="1" ht="38.25" hidden="1" outlineLevel="1">
      <c r="A122" s="30" t="s">
        <v>170</v>
      </c>
      <c r="B122" s="31" t="s">
        <v>261</v>
      </c>
      <c r="C122" s="30" t="s">
        <v>260</v>
      </c>
      <c r="D122" s="35"/>
      <c r="E122" s="35"/>
      <c r="F122" s="35"/>
    </row>
    <row r="123" spans="1:6" s="6" customFormat="1" hidden="1" outlineLevel="1">
      <c r="A123" s="30"/>
      <c r="B123" s="31" t="s">
        <v>245</v>
      </c>
      <c r="C123" s="30" t="s">
        <v>260</v>
      </c>
      <c r="D123" s="35"/>
      <c r="E123" s="35"/>
      <c r="F123" s="35"/>
    </row>
    <row r="124" spans="1:6" s="6" customFormat="1" hidden="1" outlineLevel="1">
      <c r="A124" s="30"/>
      <c r="B124" s="31" t="s">
        <v>246</v>
      </c>
      <c r="C124" s="30" t="s">
        <v>260</v>
      </c>
      <c r="D124" s="35"/>
      <c r="E124" s="35"/>
      <c r="F124" s="35"/>
    </row>
    <row r="125" spans="1:6" s="6" customFormat="1" hidden="1" outlineLevel="1">
      <c r="A125" s="30"/>
      <c r="B125" s="31" t="s">
        <v>247</v>
      </c>
      <c r="C125" s="30" t="s">
        <v>260</v>
      </c>
      <c r="D125" s="35"/>
      <c r="E125" s="35"/>
      <c r="F125" s="35"/>
    </row>
    <row r="126" spans="1:6" s="6" customFormat="1" hidden="1" outlineLevel="1">
      <c r="A126" s="30" t="s">
        <v>68</v>
      </c>
      <c r="B126" s="31" t="s">
        <v>262</v>
      </c>
      <c r="C126" s="30" t="s">
        <v>260</v>
      </c>
      <c r="D126" s="35"/>
      <c r="E126" s="35"/>
      <c r="F126" s="35"/>
    </row>
    <row r="127" spans="1:6" s="6" customFormat="1" hidden="1" outlineLevel="1">
      <c r="A127" s="30" t="s">
        <v>70</v>
      </c>
      <c r="B127" s="31" t="s">
        <v>263</v>
      </c>
      <c r="C127" s="30" t="s">
        <v>76</v>
      </c>
      <c r="D127" s="35"/>
      <c r="E127" s="35"/>
      <c r="F127" s="35"/>
    </row>
    <row r="128" spans="1:6" s="6" customFormat="1" ht="25.5" hidden="1" outlineLevel="1">
      <c r="A128" s="30" t="s">
        <v>73</v>
      </c>
      <c r="B128" s="31" t="s">
        <v>9</v>
      </c>
      <c r="C128" s="30"/>
      <c r="D128" s="35"/>
      <c r="E128" s="35"/>
      <c r="F128" s="35"/>
    </row>
    <row r="129" spans="1:6" s="6" customFormat="1" hidden="1" outlineLevel="1">
      <c r="A129" s="30" t="s">
        <v>264</v>
      </c>
      <c r="B129" s="31" t="s">
        <v>202</v>
      </c>
      <c r="C129" s="30" t="s">
        <v>203</v>
      </c>
      <c r="D129" s="35"/>
      <c r="E129" s="35"/>
      <c r="F129" s="35"/>
    </row>
    <row r="130" spans="1:6" s="6" customFormat="1" ht="25.5" hidden="1" outlineLevel="1">
      <c r="A130" s="30" t="s">
        <v>265</v>
      </c>
      <c r="B130" s="31" t="s">
        <v>205</v>
      </c>
      <c r="C130" s="57" t="s">
        <v>206</v>
      </c>
      <c r="D130" s="35"/>
      <c r="E130" s="35"/>
      <c r="F130" s="35"/>
    </row>
    <row r="131" spans="1:6" s="6" customFormat="1" ht="25.5" hidden="1" outlineLevel="1">
      <c r="A131" s="30" t="s">
        <v>266</v>
      </c>
      <c r="B131" s="31" t="s">
        <v>208</v>
      </c>
      <c r="C131" s="30"/>
      <c r="D131" s="35"/>
      <c r="E131" s="35"/>
      <c r="F131" s="35"/>
    </row>
    <row r="132" spans="1:6" s="6" customFormat="1" hidden="1" outlineLevel="1">
      <c r="A132" s="30" t="s">
        <v>75</v>
      </c>
      <c r="B132" s="31" t="s">
        <v>267</v>
      </c>
      <c r="C132" s="30" t="s">
        <v>76</v>
      </c>
      <c r="D132" s="35"/>
      <c r="E132" s="35"/>
      <c r="F132" s="35"/>
    </row>
    <row r="133" spans="1:6" s="6" customFormat="1" hidden="1" outlineLevel="1">
      <c r="A133" s="30" t="s">
        <v>80</v>
      </c>
      <c r="B133" s="31" t="s">
        <v>268</v>
      </c>
      <c r="C133" s="30" t="s">
        <v>76</v>
      </c>
      <c r="D133" s="35"/>
      <c r="E133" s="35"/>
      <c r="F133" s="35"/>
    </row>
    <row r="134" spans="1:6" s="6" customFormat="1" hidden="1" outlineLevel="1">
      <c r="A134" s="30" t="s">
        <v>90</v>
      </c>
      <c r="B134" s="31" t="s">
        <v>269</v>
      </c>
      <c r="C134" s="30" t="s">
        <v>76</v>
      </c>
      <c r="D134" s="35"/>
      <c r="E134" s="35"/>
      <c r="F134" s="35"/>
    </row>
    <row r="135" spans="1:6" s="6" customFormat="1" hidden="1" outlineLevel="1">
      <c r="A135" s="30" t="s">
        <v>91</v>
      </c>
      <c r="B135" s="31" t="s">
        <v>162</v>
      </c>
      <c r="C135" s="30" t="s">
        <v>76</v>
      </c>
      <c r="D135" s="35"/>
      <c r="E135" s="35"/>
      <c r="F135" s="35"/>
    </row>
    <row r="136" spans="1:6" s="6" customFormat="1" ht="25.5" hidden="1" outlineLevel="1">
      <c r="A136" s="30" t="s">
        <v>100</v>
      </c>
      <c r="B136" s="31" t="s">
        <v>270</v>
      </c>
      <c r="C136" s="30" t="s">
        <v>271</v>
      </c>
      <c r="D136" s="35"/>
      <c r="E136" s="35"/>
      <c r="F136" s="35"/>
    </row>
    <row r="137" spans="1:6" s="6" customFormat="1" ht="38.25" hidden="1" outlineLevel="1">
      <c r="A137" s="30" t="s">
        <v>105</v>
      </c>
      <c r="B137" s="31" t="s">
        <v>10</v>
      </c>
      <c r="C137" s="30"/>
      <c r="D137" s="35"/>
      <c r="E137" s="35"/>
      <c r="F137" s="35"/>
    </row>
    <row r="138" spans="1:6" s="6" customFormat="1" ht="26.25" customHeight="1" collapsed="1">
      <c r="A138" s="109" t="s">
        <v>272</v>
      </c>
      <c r="B138" s="110"/>
      <c r="C138" s="110"/>
      <c r="D138" s="110"/>
      <c r="E138" s="110"/>
      <c r="F138" s="111"/>
    </row>
    <row r="139" spans="1:6">
      <c r="A139" s="30" t="s">
        <v>64</v>
      </c>
      <c r="B139" s="31" t="s">
        <v>25</v>
      </c>
      <c r="C139" s="30" t="s">
        <v>27</v>
      </c>
      <c r="D139" s="23">
        <f>[33]Ф4!$J$11</f>
        <v>454.7</v>
      </c>
      <c r="E139" s="23">
        <f>'[34]0.1'!$I$11</f>
        <v>454.69999999999987</v>
      </c>
      <c r="F139" s="23">
        <f>'[34]0.1'!$L$11</f>
        <v>454.69999999999987</v>
      </c>
    </row>
    <row r="140" spans="1:6" ht="38.25">
      <c r="A140" s="30" t="s">
        <v>65</v>
      </c>
      <c r="B140" s="31" t="s">
        <v>26</v>
      </c>
      <c r="C140" s="30" t="s">
        <v>27</v>
      </c>
      <c r="D140" s="23">
        <f>[33]Ф4!$J$12-[33]Ф4!$J$14</f>
        <v>414.81824559046021</v>
      </c>
      <c r="E140" s="23">
        <f>'[34]0.1'!$I$12</f>
        <v>445.88422591784075</v>
      </c>
      <c r="F140" s="23">
        <f>'[34]0.1'!$L$12</f>
        <v>446.30936267559713</v>
      </c>
    </row>
    <row r="141" spans="1:6">
      <c r="A141" s="30" t="s">
        <v>66</v>
      </c>
      <c r="B141" s="31" t="s">
        <v>67</v>
      </c>
      <c r="C141" s="30" t="s">
        <v>128</v>
      </c>
      <c r="D141" s="23">
        <f>'[4]НГРЭС Б3'!$E$7</f>
        <v>3290.8120000000004</v>
      </c>
      <c r="E141" s="23">
        <f>'[34]0.1'!$I$13</f>
        <v>3492.3128000000002</v>
      </c>
      <c r="F141" s="23">
        <f>'[34]0.1'!$L$13</f>
        <v>2683.2134888888891</v>
      </c>
    </row>
    <row r="142" spans="1:6">
      <c r="A142" s="30" t="s">
        <v>68</v>
      </c>
      <c r="B142" s="31" t="s">
        <v>69</v>
      </c>
      <c r="C142" s="30" t="s">
        <v>128</v>
      </c>
      <c r="D142" s="23">
        <f>'[4]НГРЭС Б3'!$E$22</f>
        <v>3224.2140000000004</v>
      </c>
      <c r="E142" s="23">
        <f>'[34]0.1'!$I$15</f>
        <v>3440.6038000000003</v>
      </c>
      <c r="F142" s="23">
        <f>'[34]0.1'!$L$15</f>
        <v>2630.6752005474254</v>
      </c>
    </row>
    <row r="143" spans="1:6">
      <c r="A143" s="30" t="s">
        <v>70</v>
      </c>
      <c r="B143" s="31" t="s">
        <v>71</v>
      </c>
      <c r="C143" s="30" t="s">
        <v>72</v>
      </c>
      <c r="D143" s="23">
        <f>'[4]НГРЭС Б3'!$E$23</f>
        <v>1.0949999999999998</v>
      </c>
      <c r="E143" s="23">
        <f>'[34]0.1'!$I$16</f>
        <v>0</v>
      </c>
      <c r="F143" s="23">
        <f>'[34]0.1'!$L$16</f>
        <v>0</v>
      </c>
    </row>
    <row r="144" spans="1:6">
      <c r="A144" s="30" t="s">
        <v>73</v>
      </c>
      <c r="B144" s="31" t="s">
        <v>74</v>
      </c>
      <c r="C144" s="30" t="s">
        <v>72</v>
      </c>
      <c r="D144" s="23">
        <f>'[4]НГРЭС Б3'!$E$29</f>
        <v>0</v>
      </c>
      <c r="E144" s="23">
        <f>'[34]0.1'!$I$17</f>
        <v>0</v>
      </c>
      <c r="F144" s="23">
        <f>'[34]0.1'!$L$17</f>
        <v>0</v>
      </c>
    </row>
    <row r="145" spans="1:8">
      <c r="A145" s="30" t="s">
        <v>75</v>
      </c>
      <c r="B145" s="31" t="s">
        <v>8</v>
      </c>
      <c r="C145" s="30" t="s">
        <v>76</v>
      </c>
      <c r="D145" s="34"/>
      <c r="E145" s="23">
        <f>'[34]0.1'!$I$43</f>
        <v>3293235.7083166796</v>
      </c>
      <c r="F145" s="23">
        <f>'[34]0.1'!$L$43</f>
        <v>2788085.8591628042</v>
      </c>
    </row>
    <row r="146" spans="1:8">
      <c r="A146" s="30"/>
      <c r="B146" s="31" t="s">
        <v>188</v>
      </c>
      <c r="C146" s="30"/>
      <c r="D146" s="34"/>
      <c r="E146" s="34"/>
      <c r="F146" s="34"/>
    </row>
    <row r="147" spans="1:8">
      <c r="A147" s="30" t="s">
        <v>77</v>
      </c>
      <c r="B147" s="32" t="s">
        <v>11</v>
      </c>
      <c r="C147" s="30" t="s">
        <v>76</v>
      </c>
      <c r="D147" s="34"/>
      <c r="E147" s="23">
        <f>'[34]0.1'!$G$43</f>
        <v>3293235.7083166796</v>
      </c>
      <c r="F147" s="23">
        <f>'[34]0.1'!$J$43</f>
        <v>2788085.8591628042</v>
      </c>
    </row>
    <row r="148" spans="1:8">
      <c r="A148" s="30" t="s">
        <v>78</v>
      </c>
      <c r="B148" s="32" t="s">
        <v>12</v>
      </c>
      <c r="C148" s="30" t="s">
        <v>76</v>
      </c>
      <c r="D148" s="34"/>
      <c r="E148" s="23">
        <f>'[34]0.1'!$H$43</f>
        <v>0</v>
      </c>
      <c r="F148" s="23">
        <f>'[34]0.1'!$K$43</f>
        <v>0</v>
      </c>
    </row>
    <row r="149" spans="1:8" ht="25.5">
      <c r="A149" s="30" t="s">
        <v>79</v>
      </c>
      <c r="B149" s="32" t="s">
        <v>13</v>
      </c>
      <c r="C149" s="30" t="s">
        <v>76</v>
      </c>
      <c r="D149" s="35"/>
      <c r="E149" s="35"/>
      <c r="F149" s="35"/>
    </row>
    <row r="150" spans="1:8">
      <c r="A150" s="30" t="s">
        <v>80</v>
      </c>
      <c r="B150" s="31" t="s">
        <v>81</v>
      </c>
      <c r="C150" s="30" t="s">
        <v>76</v>
      </c>
      <c r="D150" s="35"/>
      <c r="E150" s="23">
        <f>'[34]0.1'!$I$31</f>
        <v>3286140.9699636437</v>
      </c>
      <c r="F150" s="23">
        <f>'[34]0.1'!$L$31</f>
        <v>2782056.9145676424</v>
      </c>
      <c r="G150" s="41"/>
      <c r="H150" s="41"/>
    </row>
    <row r="151" spans="1:8">
      <c r="A151" s="30"/>
      <c r="B151" s="31" t="s">
        <v>188</v>
      </c>
      <c r="C151" s="30"/>
      <c r="D151" s="35"/>
      <c r="E151" s="34"/>
      <c r="F151" s="34"/>
    </row>
    <row r="152" spans="1:8">
      <c r="A152" s="30" t="s">
        <v>82</v>
      </c>
      <c r="B152" s="32" t="s">
        <v>83</v>
      </c>
      <c r="C152" s="30" t="s">
        <v>76</v>
      </c>
      <c r="D152" s="35"/>
      <c r="E152" s="23">
        <f>'[34]0.1'!$I$32</f>
        <v>3286140.9699636442</v>
      </c>
      <c r="F152" s="23">
        <f>'[34]0.1'!$L$32</f>
        <v>2782056.9145676424</v>
      </c>
      <c r="G152" s="41"/>
      <c r="H152" s="41"/>
    </row>
    <row r="153" spans="1:8" ht="25.5">
      <c r="A153" s="30"/>
      <c r="B153" s="32" t="s">
        <v>84</v>
      </c>
      <c r="C153" s="30" t="s">
        <v>28</v>
      </c>
      <c r="D153" s="23">
        <f>'[4]НГРЭС Б3'!$E$32</f>
        <v>212.50388497210997</v>
      </c>
      <c r="E153" s="23">
        <f>'[34]4'!$L$24</f>
        <v>219.3</v>
      </c>
      <c r="F153" s="23">
        <f>'[34]4'!$M$24</f>
        <v>219.30000000000004</v>
      </c>
      <c r="G153" s="41"/>
      <c r="H153" s="41"/>
    </row>
    <row r="154" spans="1:8">
      <c r="A154" s="30" t="s">
        <v>85</v>
      </c>
      <c r="B154" s="32" t="s">
        <v>86</v>
      </c>
      <c r="C154" s="30" t="s">
        <v>76</v>
      </c>
      <c r="D154" s="35"/>
      <c r="E154" s="23">
        <f>'[34]0.1'!$I$33</f>
        <v>0</v>
      </c>
      <c r="F154" s="23">
        <f>'[34]0.1'!$L$33</f>
        <v>0</v>
      </c>
    </row>
    <row r="155" spans="1:8">
      <c r="A155" s="30"/>
      <c r="B155" s="32" t="s">
        <v>87</v>
      </c>
      <c r="C155" s="30" t="s">
        <v>88</v>
      </c>
      <c r="D155" s="23">
        <f>'[4]НГРЭС Б3'!$E$36</f>
        <v>151.59817351598178</v>
      </c>
      <c r="E155" s="23">
        <f>'[34]4'!$L$28</f>
        <v>151.6</v>
      </c>
      <c r="F155" s="23">
        <f>'[34]4'!$M$28</f>
        <v>0</v>
      </c>
    </row>
    <row r="156" spans="1:8" ht="25.5">
      <c r="A156" s="30"/>
      <c r="B156" s="7" t="s">
        <v>89</v>
      </c>
      <c r="C156" s="30" t="s">
        <v>24</v>
      </c>
      <c r="D156" s="70" t="s">
        <v>309</v>
      </c>
      <c r="E156" s="88" t="s">
        <v>319</v>
      </c>
      <c r="F156" s="88" t="s">
        <v>319</v>
      </c>
    </row>
    <row r="157" spans="1:8">
      <c r="A157" s="30" t="s">
        <v>90</v>
      </c>
      <c r="B157" s="7" t="s">
        <v>14</v>
      </c>
      <c r="C157" s="30" t="s">
        <v>76</v>
      </c>
      <c r="D157" s="35"/>
      <c r="E157" s="35"/>
      <c r="F157" s="35"/>
    </row>
    <row r="158" spans="1:8" ht="25.5">
      <c r="A158" s="30" t="s">
        <v>91</v>
      </c>
      <c r="B158" s="7" t="s">
        <v>9</v>
      </c>
      <c r="C158" s="30" t="s">
        <v>24</v>
      </c>
      <c r="D158" s="35"/>
      <c r="E158" s="35"/>
      <c r="F158" s="35"/>
    </row>
    <row r="159" spans="1:8">
      <c r="A159" s="30" t="s">
        <v>92</v>
      </c>
      <c r="B159" s="32" t="s">
        <v>93</v>
      </c>
      <c r="C159" s="30" t="s">
        <v>94</v>
      </c>
      <c r="D159" s="35"/>
      <c r="E159" s="35"/>
      <c r="F159" s="35"/>
    </row>
    <row r="160" spans="1:8" ht="25.5">
      <c r="A160" s="33" t="s">
        <v>95</v>
      </c>
      <c r="B160" s="32" t="s">
        <v>96</v>
      </c>
      <c r="C160" s="43" t="s">
        <v>97</v>
      </c>
      <c r="D160" s="35"/>
      <c r="E160" s="35"/>
      <c r="F160" s="35"/>
    </row>
    <row r="161" spans="1:7" ht="25.5">
      <c r="A161" s="30" t="s">
        <v>98</v>
      </c>
      <c r="B161" s="32" t="s">
        <v>99</v>
      </c>
      <c r="C161" s="30" t="s">
        <v>24</v>
      </c>
      <c r="D161" s="35"/>
      <c r="E161" s="35"/>
      <c r="F161" s="35"/>
    </row>
    <row r="162" spans="1:7">
      <c r="A162" s="30" t="s">
        <v>100</v>
      </c>
      <c r="B162" s="7" t="s">
        <v>101</v>
      </c>
      <c r="C162" s="30" t="s">
        <v>76</v>
      </c>
      <c r="D162" s="35"/>
      <c r="E162" s="35"/>
      <c r="F162" s="35"/>
      <c r="G162" s="41"/>
    </row>
    <row r="163" spans="1:7">
      <c r="A163" s="30"/>
      <c r="B163" s="31" t="s">
        <v>188</v>
      </c>
      <c r="C163" s="30"/>
      <c r="D163" s="35"/>
      <c r="E163" s="35"/>
      <c r="F163" s="35"/>
    </row>
    <row r="164" spans="1:7">
      <c r="A164" s="30" t="s">
        <v>102</v>
      </c>
      <c r="B164" s="32" t="s">
        <v>15</v>
      </c>
      <c r="C164" s="30" t="s">
        <v>76</v>
      </c>
      <c r="D164" s="35"/>
      <c r="E164" s="35"/>
      <c r="F164" s="35"/>
      <c r="G164" s="41"/>
    </row>
    <row r="165" spans="1:7">
      <c r="A165" s="30" t="s">
        <v>103</v>
      </c>
      <c r="B165" s="32" t="s">
        <v>16</v>
      </c>
      <c r="C165" s="30" t="s">
        <v>76</v>
      </c>
      <c r="D165" s="35"/>
      <c r="E165" s="35"/>
      <c r="F165" s="35"/>
    </row>
    <row r="166" spans="1:7" ht="25.5">
      <c r="A166" s="30" t="s">
        <v>104</v>
      </c>
      <c r="B166" s="32" t="s">
        <v>17</v>
      </c>
      <c r="C166" s="30" t="s">
        <v>76</v>
      </c>
      <c r="D166" s="35"/>
      <c r="E166" s="35"/>
      <c r="F166" s="35"/>
    </row>
    <row r="167" spans="1:7">
      <c r="A167" s="30" t="s">
        <v>145</v>
      </c>
      <c r="B167" s="32" t="s">
        <v>146</v>
      </c>
      <c r="C167" s="30" t="s">
        <v>76</v>
      </c>
      <c r="D167" s="35"/>
      <c r="E167" s="35"/>
      <c r="F167" s="35"/>
    </row>
    <row r="168" spans="1:7">
      <c r="A168" s="30" t="s">
        <v>105</v>
      </c>
      <c r="B168" s="7" t="s">
        <v>106</v>
      </c>
      <c r="C168" s="30" t="s">
        <v>76</v>
      </c>
      <c r="D168" s="35"/>
      <c r="E168" s="35"/>
      <c r="F168" s="35"/>
    </row>
    <row r="169" spans="1:7">
      <c r="A169" s="30"/>
      <c r="B169" s="31" t="s">
        <v>188</v>
      </c>
      <c r="C169" s="30"/>
      <c r="D169" s="34"/>
      <c r="E169" s="35"/>
      <c r="F169" s="35"/>
    </row>
    <row r="170" spans="1:7">
      <c r="A170" s="30" t="s">
        <v>107</v>
      </c>
      <c r="B170" s="32" t="s">
        <v>18</v>
      </c>
      <c r="C170" s="30" t="s">
        <v>76</v>
      </c>
      <c r="D170" s="35"/>
      <c r="E170" s="35"/>
      <c r="F170" s="35"/>
    </row>
    <row r="171" spans="1:7">
      <c r="A171" s="30" t="s">
        <v>108</v>
      </c>
      <c r="B171" s="32" t="s">
        <v>31</v>
      </c>
      <c r="C171" s="30" t="s">
        <v>76</v>
      </c>
      <c r="D171" s="35"/>
      <c r="E171" s="35"/>
      <c r="F171" s="35"/>
    </row>
    <row r="172" spans="1:7">
      <c r="A172" s="30" t="s">
        <v>109</v>
      </c>
      <c r="B172" s="7" t="s">
        <v>110</v>
      </c>
      <c r="C172" s="30" t="s">
        <v>76</v>
      </c>
      <c r="D172" s="35"/>
      <c r="E172" s="35"/>
      <c r="F172" s="35"/>
    </row>
    <row r="173" spans="1:7">
      <c r="A173" s="30"/>
      <c r="B173" s="31" t="s">
        <v>188</v>
      </c>
      <c r="C173" s="30"/>
      <c r="D173" s="34"/>
      <c r="E173" s="35"/>
      <c r="F173" s="35"/>
    </row>
    <row r="174" spans="1:7">
      <c r="A174" s="30" t="s">
        <v>111</v>
      </c>
      <c r="B174" s="32" t="s">
        <v>15</v>
      </c>
      <c r="C174" s="30" t="s">
        <v>76</v>
      </c>
      <c r="D174" s="35"/>
      <c r="E174" s="35"/>
      <c r="F174" s="35"/>
    </row>
    <row r="175" spans="1:7">
      <c r="A175" s="30" t="s">
        <v>112</v>
      </c>
      <c r="B175" s="32" t="s">
        <v>16</v>
      </c>
      <c r="C175" s="30" t="s">
        <v>76</v>
      </c>
      <c r="D175" s="35"/>
      <c r="E175" s="35"/>
      <c r="F175" s="35"/>
    </row>
    <row r="176" spans="1:7" ht="25.5">
      <c r="A176" s="30" t="s">
        <v>113</v>
      </c>
      <c r="B176" s="32" t="s">
        <v>17</v>
      </c>
      <c r="C176" s="30" t="s">
        <v>76</v>
      </c>
      <c r="D176" s="35"/>
      <c r="E176" s="35"/>
      <c r="F176" s="35"/>
    </row>
    <row r="177" spans="1:6" ht="25.5">
      <c r="A177" s="30" t="s">
        <v>114</v>
      </c>
      <c r="B177" s="7" t="s">
        <v>115</v>
      </c>
      <c r="C177" s="30" t="s">
        <v>76</v>
      </c>
      <c r="D177" s="35"/>
      <c r="E177" s="35"/>
      <c r="F177" s="35"/>
    </row>
    <row r="178" spans="1:6">
      <c r="A178" s="30"/>
      <c r="B178" s="31" t="s">
        <v>188</v>
      </c>
      <c r="C178" s="30"/>
      <c r="D178" s="34"/>
      <c r="E178" s="35"/>
      <c r="F178" s="35"/>
    </row>
    <row r="179" spans="1:6">
      <c r="A179" s="30" t="s">
        <v>116</v>
      </c>
      <c r="B179" s="32" t="s">
        <v>15</v>
      </c>
      <c r="C179" s="30" t="s">
        <v>76</v>
      </c>
      <c r="D179" s="34"/>
      <c r="E179" s="35"/>
      <c r="F179" s="35"/>
    </row>
    <row r="180" spans="1:6">
      <c r="A180" s="30" t="s">
        <v>117</v>
      </c>
      <c r="B180" s="32" t="s">
        <v>16</v>
      </c>
      <c r="C180" s="30" t="s">
        <v>76</v>
      </c>
      <c r="D180" s="34"/>
      <c r="E180" s="35"/>
      <c r="F180" s="35"/>
    </row>
    <row r="181" spans="1:6" ht="25.5">
      <c r="A181" s="30" t="s">
        <v>118</v>
      </c>
      <c r="B181" s="32" t="s">
        <v>17</v>
      </c>
      <c r="C181" s="30" t="s">
        <v>76</v>
      </c>
      <c r="D181" s="34"/>
      <c r="E181" s="35"/>
      <c r="F181" s="35"/>
    </row>
    <row r="182" spans="1:6">
      <c r="A182" s="30" t="s">
        <v>119</v>
      </c>
      <c r="B182" s="7" t="s">
        <v>162</v>
      </c>
      <c r="C182" s="30" t="s">
        <v>76</v>
      </c>
      <c r="D182" s="34"/>
      <c r="E182" s="35"/>
      <c r="F182" s="35"/>
    </row>
    <row r="183" spans="1:6" ht="25.5">
      <c r="A183" s="30" t="s">
        <v>120</v>
      </c>
      <c r="B183" s="7" t="s">
        <v>325</v>
      </c>
      <c r="C183" s="30" t="s">
        <v>121</v>
      </c>
      <c r="D183" s="34"/>
      <c r="E183" s="35"/>
      <c r="F183" s="35"/>
    </row>
    <row r="184" spans="1:6" ht="38.25">
      <c r="A184" s="30" t="s">
        <v>122</v>
      </c>
      <c r="B184" s="7" t="s">
        <v>10</v>
      </c>
      <c r="C184" s="30" t="s">
        <v>24</v>
      </c>
      <c r="D184" s="115" t="s">
        <v>123</v>
      </c>
      <c r="E184" s="115"/>
      <c r="F184" s="115"/>
    </row>
    <row r="185" spans="1:6">
      <c r="B185" s="6"/>
    </row>
    <row r="186" spans="1:6">
      <c r="A186" s="113" t="s">
        <v>124</v>
      </c>
      <c r="B186" s="113"/>
      <c r="C186" s="113"/>
      <c r="D186" s="113"/>
      <c r="E186" s="113"/>
      <c r="F186" s="113"/>
    </row>
    <row r="187" spans="1:6">
      <c r="A187" s="58" t="s">
        <v>274</v>
      </c>
      <c r="C187" s="27"/>
    </row>
    <row r="188" spans="1:6">
      <c r="A188" s="58" t="s">
        <v>275</v>
      </c>
    </row>
    <row r="189" spans="1:6">
      <c r="A189" s="58" t="s">
        <v>276</v>
      </c>
    </row>
    <row r="191" spans="1:6">
      <c r="A191" s="56" t="s">
        <v>277</v>
      </c>
    </row>
    <row r="192" spans="1:6" ht="93" customHeight="1">
      <c r="A192" s="112" t="s">
        <v>301</v>
      </c>
      <c r="B192" s="112"/>
      <c r="C192" s="112"/>
      <c r="D192" s="112"/>
      <c r="E192" s="112"/>
      <c r="F192" s="112"/>
    </row>
    <row r="193" spans="1:6" ht="12.75" customHeight="1">
      <c r="A193" s="112" t="s">
        <v>278</v>
      </c>
      <c r="B193" s="112"/>
      <c r="C193" s="112"/>
      <c r="D193" s="112"/>
      <c r="E193" s="112"/>
      <c r="F193" s="112"/>
    </row>
    <row r="194" spans="1:6">
      <c r="A194" s="112"/>
      <c r="B194" s="112"/>
      <c r="C194" s="112"/>
      <c r="D194" s="112"/>
      <c r="E194" s="112"/>
      <c r="F194" s="112"/>
    </row>
    <row r="195" spans="1:6">
      <c r="A195" s="27"/>
    </row>
    <row r="196" spans="1:6">
      <c r="A196" s="27"/>
      <c r="B196" s="26"/>
      <c r="C196" s="27"/>
    </row>
    <row r="197" spans="1:6">
      <c r="A197" s="27"/>
    </row>
    <row r="198" spans="1:6">
      <c r="A198" s="27"/>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I50"/>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5.7109375" style="1" customWidth="1"/>
    <col min="2" max="2" width="44.140625" style="10" customWidth="1"/>
    <col min="3" max="3" width="14.28515625" style="22"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2"/>
      <c r="I1" s="21" t="s">
        <v>60</v>
      </c>
    </row>
    <row r="2" spans="1:9" ht="39.75" customHeight="1">
      <c r="F2" s="22"/>
      <c r="H2" s="121" t="s">
        <v>152</v>
      </c>
      <c r="I2" s="121"/>
    </row>
    <row r="3" spans="1:9">
      <c r="F3" s="22"/>
    </row>
    <row r="4" spans="1:9">
      <c r="A4" s="96" t="s">
        <v>32</v>
      </c>
      <c r="B4" s="122"/>
      <c r="C4" s="122"/>
      <c r="D4" s="122"/>
      <c r="E4" s="122"/>
      <c r="F4" s="122"/>
      <c r="G4" s="122"/>
      <c r="H4" s="122"/>
      <c r="I4" s="122"/>
    </row>
    <row r="5" spans="1:9">
      <c r="A5" s="96" t="str">
        <f>Титульный!$C$22</f>
        <v>Няганская ГРЭС (БЛ 3) ДПМ</v>
      </c>
      <c r="B5" s="122"/>
      <c r="C5" s="122"/>
      <c r="D5" s="122"/>
      <c r="E5" s="122"/>
      <c r="F5" s="122"/>
      <c r="G5" s="122"/>
      <c r="H5" s="122"/>
      <c r="I5" s="122"/>
    </row>
    <row r="7" spans="1:9" s="1" customFormat="1" ht="32.25" customHeight="1">
      <c r="A7" s="123" t="s">
        <v>63</v>
      </c>
      <c r="B7" s="123" t="s">
        <v>6</v>
      </c>
      <c r="C7" s="123" t="s">
        <v>129</v>
      </c>
      <c r="D7" s="123" t="s">
        <v>144</v>
      </c>
      <c r="E7" s="123"/>
      <c r="F7" s="123" t="s">
        <v>126</v>
      </c>
      <c r="G7" s="123"/>
      <c r="H7" s="123" t="s">
        <v>127</v>
      </c>
      <c r="I7" s="123"/>
    </row>
    <row r="8" spans="1:9" s="1" customFormat="1">
      <c r="A8" s="123"/>
      <c r="B8" s="123"/>
      <c r="C8" s="123"/>
      <c r="D8" s="36">
        <f>Титульный!$B$5-2</f>
        <v>2024</v>
      </c>
      <c r="E8" s="37" t="s">
        <v>53</v>
      </c>
      <c r="F8" s="36">
        <f>Титульный!$B$5-1</f>
        <v>2025</v>
      </c>
      <c r="G8" s="37" t="s">
        <v>53</v>
      </c>
      <c r="H8" s="36">
        <f>Титульный!$B$5</f>
        <v>2026</v>
      </c>
      <c r="I8" s="37" t="s">
        <v>53</v>
      </c>
    </row>
    <row r="9" spans="1:9" s="1" customFormat="1">
      <c r="A9" s="123"/>
      <c r="B9" s="123"/>
      <c r="C9" s="123"/>
      <c r="D9" s="44" t="s">
        <v>216</v>
      </c>
      <c r="E9" s="44" t="s">
        <v>217</v>
      </c>
      <c r="F9" s="44" t="s">
        <v>216</v>
      </c>
      <c r="G9" s="44" t="s">
        <v>217</v>
      </c>
      <c r="H9" s="44" t="s">
        <v>216</v>
      </c>
      <c r="I9" s="44" t="s">
        <v>217</v>
      </c>
    </row>
    <row r="10" spans="1:9" s="1" customFormat="1">
      <c r="A10" s="60" t="s">
        <v>292</v>
      </c>
      <c r="B10" s="61"/>
      <c r="C10" s="61"/>
      <c r="D10" s="38"/>
      <c r="E10" s="38"/>
      <c r="F10" s="38"/>
      <c r="G10" s="38"/>
      <c r="H10" s="38"/>
      <c r="I10" s="38"/>
    </row>
    <row r="11" spans="1:9" s="1" customFormat="1" ht="25.5" hidden="1" outlineLevel="1">
      <c r="A11" s="57" t="s">
        <v>155</v>
      </c>
      <c r="B11" s="31" t="s">
        <v>279</v>
      </c>
      <c r="C11" s="30"/>
      <c r="D11" s="38"/>
      <c r="E11" s="38"/>
      <c r="F11" s="38"/>
      <c r="G11" s="38"/>
      <c r="H11" s="38"/>
      <c r="I11" s="38"/>
    </row>
    <row r="12" spans="1:9" s="1" customFormat="1" ht="140.25" hidden="1" outlineLevel="1">
      <c r="A12" s="57"/>
      <c r="B12" s="31" t="s">
        <v>280</v>
      </c>
      <c r="C12" s="57" t="s">
        <v>281</v>
      </c>
      <c r="D12" s="38"/>
      <c r="E12" s="38"/>
      <c r="F12" s="38"/>
      <c r="G12" s="38"/>
      <c r="H12" s="38"/>
      <c r="I12" s="38"/>
    </row>
    <row r="13" spans="1:9" s="1" customFormat="1" ht="153" hidden="1" outlineLevel="1">
      <c r="A13" s="57"/>
      <c r="B13" s="31" t="s">
        <v>282</v>
      </c>
      <c r="C13" s="30" t="s">
        <v>283</v>
      </c>
      <c r="D13" s="38"/>
      <c r="E13" s="38"/>
      <c r="F13" s="38"/>
      <c r="G13" s="38"/>
      <c r="H13" s="38"/>
      <c r="I13" s="38"/>
    </row>
    <row r="14" spans="1:9" s="1" customFormat="1" hidden="1" outlineLevel="1">
      <c r="A14" s="57" t="s">
        <v>157</v>
      </c>
      <c r="B14" s="31" t="s">
        <v>284</v>
      </c>
      <c r="C14" s="30"/>
      <c r="D14" s="38"/>
      <c r="E14" s="38"/>
      <c r="F14" s="38"/>
      <c r="G14" s="38"/>
      <c r="H14" s="38"/>
      <c r="I14" s="38"/>
    </row>
    <row r="15" spans="1:9" s="1" customFormat="1" hidden="1" outlineLevel="1">
      <c r="A15" s="57"/>
      <c r="B15" s="31" t="s">
        <v>285</v>
      </c>
      <c r="C15" s="30"/>
      <c r="D15" s="38"/>
      <c r="E15" s="38"/>
      <c r="F15" s="38"/>
      <c r="G15" s="38"/>
      <c r="H15" s="38"/>
      <c r="I15" s="38"/>
    </row>
    <row r="16" spans="1:9" s="1" customFormat="1" ht="25.5" hidden="1" outlineLevel="1">
      <c r="A16" s="57"/>
      <c r="B16" s="31" t="s">
        <v>286</v>
      </c>
      <c r="C16" s="57" t="s">
        <v>281</v>
      </c>
      <c r="D16" s="38"/>
      <c r="E16" s="38"/>
      <c r="F16" s="38"/>
      <c r="G16" s="38"/>
      <c r="H16" s="38"/>
      <c r="I16" s="38"/>
    </row>
    <row r="17" spans="1:9" s="1" customFormat="1" ht="25.5" hidden="1" outlineLevel="1">
      <c r="A17" s="57"/>
      <c r="B17" s="31" t="s">
        <v>287</v>
      </c>
      <c r="C17" s="30" t="s">
        <v>283</v>
      </c>
      <c r="D17" s="38"/>
      <c r="E17" s="38"/>
      <c r="F17" s="38"/>
      <c r="G17" s="38"/>
      <c r="H17" s="38"/>
      <c r="I17" s="38"/>
    </row>
    <row r="18" spans="1:9" s="1" customFormat="1" hidden="1" outlineLevel="1">
      <c r="A18" s="57"/>
      <c r="B18" s="31" t="s">
        <v>288</v>
      </c>
      <c r="C18" s="30" t="s">
        <v>283</v>
      </c>
      <c r="D18" s="38"/>
      <c r="E18" s="38"/>
      <c r="F18" s="38"/>
      <c r="G18" s="38"/>
      <c r="H18" s="38"/>
      <c r="I18" s="38"/>
    </row>
    <row r="19" spans="1:9" s="1" customFormat="1" collapsed="1">
      <c r="A19" s="59" t="s">
        <v>300</v>
      </c>
      <c r="B19" s="31"/>
      <c r="C19" s="30" t="s">
        <v>283</v>
      </c>
      <c r="D19" s="38"/>
      <c r="E19" s="38"/>
      <c r="F19" s="38"/>
      <c r="G19" s="38"/>
      <c r="H19" s="38"/>
      <c r="I19" s="38"/>
    </row>
    <row r="20" spans="1:9" s="1" customFormat="1">
      <c r="A20" s="59" t="s">
        <v>299</v>
      </c>
      <c r="B20" s="31"/>
      <c r="C20" s="30"/>
      <c r="D20" s="38"/>
      <c r="E20" s="38"/>
      <c r="F20" s="38"/>
      <c r="G20" s="38"/>
      <c r="H20" s="38"/>
      <c r="I20" s="38"/>
    </row>
    <row r="21" spans="1:9" s="1" customFormat="1" ht="25.5" hidden="1" outlineLevel="1">
      <c r="A21" s="57" t="s">
        <v>168</v>
      </c>
      <c r="B21" s="31" t="s">
        <v>289</v>
      </c>
      <c r="C21" s="30" t="s">
        <v>283</v>
      </c>
      <c r="D21" s="38"/>
      <c r="E21" s="38"/>
      <c r="F21" s="38"/>
      <c r="G21" s="38"/>
      <c r="H21" s="38"/>
      <c r="I21" s="38"/>
    </row>
    <row r="22" spans="1:9" s="1" customFormat="1" ht="51" hidden="1" outlineLevel="1">
      <c r="A22" s="57" t="s">
        <v>170</v>
      </c>
      <c r="B22" s="31" t="s">
        <v>290</v>
      </c>
      <c r="C22" s="30" t="s">
        <v>283</v>
      </c>
      <c r="D22" s="38"/>
      <c r="E22" s="38"/>
      <c r="F22" s="38"/>
      <c r="G22" s="38"/>
      <c r="H22" s="38"/>
      <c r="I22" s="38"/>
    </row>
    <row r="23" spans="1:9" s="1" customFormat="1" ht="25.5" hidden="1" outlineLevel="1">
      <c r="A23" s="57" t="s">
        <v>173</v>
      </c>
      <c r="B23" s="31" t="s">
        <v>291</v>
      </c>
      <c r="C23" s="30" t="s">
        <v>283</v>
      </c>
      <c r="D23" s="38"/>
      <c r="E23" s="38"/>
      <c r="F23" s="38"/>
      <c r="G23" s="38"/>
      <c r="H23" s="38"/>
      <c r="I23" s="38"/>
    </row>
    <row r="24" spans="1:9" s="1" customFormat="1" hidden="1" outlineLevel="1">
      <c r="A24" s="57"/>
      <c r="B24" s="31" t="s">
        <v>245</v>
      </c>
      <c r="C24" s="30" t="s">
        <v>283</v>
      </c>
      <c r="D24" s="38"/>
      <c r="E24" s="38"/>
      <c r="F24" s="38"/>
      <c r="G24" s="38"/>
      <c r="H24" s="38"/>
      <c r="I24" s="38"/>
    </row>
    <row r="25" spans="1:9" s="1" customFormat="1" hidden="1" outlineLevel="1">
      <c r="A25" s="57"/>
      <c r="B25" s="31" t="s">
        <v>246</v>
      </c>
      <c r="C25" s="30" t="s">
        <v>283</v>
      </c>
      <c r="D25" s="38"/>
      <c r="E25" s="38"/>
      <c r="F25" s="38"/>
      <c r="G25" s="38"/>
      <c r="H25" s="38"/>
      <c r="I25" s="38"/>
    </row>
    <row r="26" spans="1:9" s="1" customFormat="1" hidden="1" outlineLevel="1">
      <c r="A26" s="57"/>
      <c r="B26" s="31" t="s">
        <v>247</v>
      </c>
      <c r="C26" s="30" t="s">
        <v>283</v>
      </c>
      <c r="D26" s="38"/>
      <c r="E26" s="38"/>
      <c r="F26" s="38"/>
      <c r="G26" s="38"/>
      <c r="H26" s="38"/>
      <c r="I26" s="38"/>
    </row>
    <row r="27" spans="1:9" ht="12.75" customHeight="1" collapsed="1">
      <c r="A27" s="63" t="s">
        <v>293</v>
      </c>
      <c r="B27" s="62"/>
      <c r="C27" s="64"/>
      <c r="D27" s="38"/>
      <c r="E27" s="38"/>
      <c r="F27" s="38"/>
      <c r="G27" s="38"/>
      <c r="H27" s="38"/>
      <c r="I27" s="38"/>
    </row>
    <row r="28" spans="1:9" ht="25.5">
      <c r="A28" s="43" t="s">
        <v>130</v>
      </c>
      <c r="B28" s="31" t="s">
        <v>131</v>
      </c>
      <c r="C28" s="57" t="s">
        <v>296</v>
      </c>
      <c r="D28" s="23">
        <f>'[5]Утв. тарифы на ЭЭ и ЭМ'!$D$19</f>
        <v>704.46</v>
      </c>
      <c r="E28" s="23">
        <f>'[5]Утв. тарифы на ЭЭ и ЭМ'!$E$19</f>
        <v>778.41</v>
      </c>
      <c r="F28" s="23">
        <f>'[6]Утв. тарифы на ЭЭ и ЭМ'!$D$19</f>
        <v>778.41</v>
      </c>
      <c r="G28" s="23">
        <f>'[6]Утв. тарифы на ЭЭ и ЭМ'!$E$19</f>
        <v>957.17</v>
      </c>
      <c r="H28" s="119">
        <f>'[34]0.1'!$L$20</f>
        <v>1059.8365995857728</v>
      </c>
      <c r="I28" s="120"/>
    </row>
    <row r="29" spans="1:9" ht="25.5">
      <c r="A29" s="43"/>
      <c r="B29" s="39" t="s">
        <v>326</v>
      </c>
      <c r="C29" s="57" t="s">
        <v>296</v>
      </c>
      <c r="D29" s="38"/>
      <c r="E29" s="38"/>
      <c r="F29" s="23">
        <f>'[34]2.2'!$G$170</f>
        <v>776.62565915997095</v>
      </c>
      <c r="G29" s="23">
        <f>'[34]2.1'!$G$170</f>
        <v>955.10589448388214</v>
      </c>
      <c r="H29" s="119">
        <f>'[34]2'!$G$170</f>
        <v>1057.5448135857728</v>
      </c>
      <c r="I29" s="120"/>
    </row>
    <row r="30" spans="1:9" ht="25.5">
      <c r="A30" s="43" t="s">
        <v>132</v>
      </c>
      <c r="B30" s="31" t="s">
        <v>133</v>
      </c>
      <c r="C30" s="57" t="s">
        <v>297</v>
      </c>
      <c r="D30" s="38"/>
      <c r="E30" s="38"/>
      <c r="F30" s="38"/>
      <c r="G30" s="38"/>
      <c r="H30" s="119" t="s">
        <v>327</v>
      </c>
      <c r="I30" s="120"/>
    </row>
    <row r="31" spans="1:9" ht="27.75" customHeight="1">
      <c r="A31" s="43" t="s">
        <v>134</v>
      </c>
      <c r="B31" s="31" t="s">
        <v>33</v>
      </c>
      <c r="C31" s="30" t="s">
        <v>294</v>
      </c>
      <c r="D31" s="38"/>
      <c r="E31" s="38"/>
      <c r="F31" s="38"/>
      <c r="G31" s="38"/>
      <c r="H31" s="38"/>
      <c r="I31" s="38"/>
    </row>
    <row r="32" spans="1:9" ht="26.25" customHeight="1">
      <c r="A32" s="43" t="s">
        <v>135</v>
      </c>
      <c r="B32" s="40" t="s">
        <v>34</v>
      </c>
      <c r="C32" s="30" t="s">
        <v>294</v>
      </c>
      <c r="D32" s="34"/>
      <c r="E32" s="34"/>
      <c r="F32" s="34"/>
      <c r="G32" s="34"/>
      <c r="H32" s="130"/>
      <c r="I32" s="131"/>
    </row>
    <row r="33" spans="1:9" ht="12.75" customHeight="1">
      <c r="A33" s="43" t="s">
        <v>136</v>
      </c>
      <c r="B33" s="40" t="s">
        <v>35</v>
      </c>
      <c r="C33" s="30" t="s">
        <v>294</v>
      </c>
      <c r="D33" s="38"/>
      <c r="E33" s="38"/>
      <c r="F33" s="38"/>
      <c r="G33" s="38"/>
      <c r="H33" s="38"/>
      <c r="I33" s="38"/>
    </row>
    <row r="34" spans="1:9" ht="12.75" customHeight="1">
      <c r="A34" s="43"/>
      <c r="B34" s="32" t="s">
        <v>36</v>
      </c>
      <c r="C34" s="30" t="s">
        <v>294</v>
      </c>
      <c r="D34" s="38"/>
      <c r="E34" s="38"/>
      <c r="F34" s="38"/>
      <c r="G34" s="38"/>
      <c r="H34" s="38"/>
      <c r="I34" s="38"/>
    </row>
    <row r="35" spans="1:9" ht="12.75" customHeight="1">
      <c r="A35" s="43"/>
      <c r="B35" s="32" t="s">
        <v>37</v>
      </c>
      <c r="C35" s="30" t="s">
        <v>294</v>
      </c>
      <c r="D35" s="38"/>
      <c r="E35" s="38"/>
      <c r="F35" s="38"/>
      <c r="G35" s="38"/>
      <c r="H35" s="38"/>
      <c r="I35" s="38"/>
    </row>
    <row r="36" spans="1:9" ht="12.75" customHeight="1">
      <c r="A36" s="43"/>
      <c r="B36" s="32" t="s">
        <v>38</v>
      </c>
      <c r="C36" s="30" t="s">
        <v>294</v>
      </c>
      <c r="D36" s="38"/>
      <c r="E36" s="38"/>
      <c r="F36" s="38"/>
      <c r="G36" s="38"/>
      <c r="H36" s="38"/>
      <c r="I36" s="38"/>
    </row>
    <row r="37" spans="1:9" ht="12.75" customHeight="1">
      <c r="A37" s="43"/>
      <c r="B37" s="32" t="s">
        <v>39</v>
      </c>
      <c r="C37" s="30" t="s">
        <v>294</v>
      </c>
      <c r="D37" s="38"/>
      <c r="E37" s="38"/>
      <c r="F37" s="38"/>
      <c r="G37" s="38"/>
      <c r="H37" s="38"/>
      <c r="I37" s="38"/>
    </row>
    <row r="38" spans="1:9" ht="12.75" customHeight="1">
      <c r="A38" s="43" t="s">
        <v>137</v>
      </c>
      <c r="B38" s="40" t="s">
        <v>40</v>
      </c>
      <c r="C38" s="30" t="s">
        <v>294</v>
      </c>
      <c r="D38" s="38"/>
      <c r="E38" s="38"/>
      <c r="F38" s="38"/>
      <c r="G38" s="38"/>
      <c r="H38" s="38"/>
      <c r="I38" s="38"/>
    </row>
    <row r="39" spans="1:9" ht="12.75" customHeight="1">
      <c r="A39" s="43" t="s">
        <v>138</v>
      </c>
      <c r="B39" s="31" t="s">
        <v>41</v>
      </c>
      <c r="C39" s="30" t="s">
        <v>24</v>
      </c>
      <c r="D39" s="38"/>
      <c r="E39" s="38"/>
      <c r="F39" s="38"/>
      <c r="G39" s="38"/>
      <c r="H39" s="38"/>
      <c r="I39" s="38"/>
    </row>
    <row r="40" spans="1:9" ht="25.5" customHeight="1">
      <c r="A40" s="43" t="s">
        <v>139</v>
      </c>
      <c r="B40" s="32" t="s">
        <v>42</v>
      </c>
      <c r="C40" s="43" t="s">
        <v>295</v>
      </c>
      <c r="D40" s="38"/>
      <c r="E40" s="38"/>
      <c r="F40" s="38"/>
      <c r="G40" s="38"/>
      <c r="H40" s="38"/>
      <c r="I40" s="38"/>
    </row>
    <row r="41" spans="1:9" ht="12.75" customHeight="1">
      <c r="A41" s="43" t="s">
        <v>140</v>
      </c>
      <c r="B41" s="40" t="s">
        <v>43</v>
      </c>
      <c r="C41" s="30" t="s">
        <v>294</v>
      </c>
      <c r="D41" s="38"/>
      <c r="E41" s="38"/>
      <c r="F41" s="38"/>
      <c r="G41" s="38"/>
      <c r="H41" s="38"/>
      <c r="I41" s="38"/>
    </row>
    <row r="42" spans="1:9" ht="25.5">
      <c r="A42" s="43" t="s">
        <v>141</v>
      </c>
      <c r="B42" s="31" t="s">
        <v>44</v>
      </c>
      <c r="C42" s="57" t="s">
        <v>298</v>
      </c>
      <c r="D42" s="38"/>
      <c r="E42" s="38"/>
      <c r="F42" s="38"/>
      <c r="G42" s="38"/>
      <c r="H42" s="38"/>
      <c r="I42" s="38"/>
    </row>
    <row r="43" spans="1:9" ht="25.5">
      <c r="A43" s="43"/>
      <c r="B43" s="32" t="s">
        <v>45</v>
      </c>
      <c r="C43" s="57" t="s">
        <v>298</v>
      </c>
      <c r="D43" s="38"/>
      <c r="E43" s="38"/>
      <c r="F43" s="38"/>
      <c r="G43" s="38"/>
      <c r="H43" s="38"/>
      <c r="I43" s="38"/>
    </row>
    <row r="44" spans="1:9" ht="25.5">
      <c r="A44" s="43"/>
      <c r="B44" s="32" t="s">
        <v>46</v>
      </c>
      <c r="C44" s="57" t="s">
        <v>298</v>
      </c>
      <c r="D44" s="38"/>
      <c r="E44" s="38"/>
      <c r="F44" s="38"/>
      <c r="G44" s="38"/>
      <c r="H44" s="38"/>
      <c r="I44" s="38"/>
    </row>
    <row r="45" spans="1:9">
      <c r="A45" s="6"/>
      <c r="B45" s="27"/>
      <c r="C45" s="26"/>
      <c r="D45" s="27"/>
      <c r="E45" s="27"/>
      <c r="F45" s="27"/>
      <c r="G45" s="27"/>
      <c r="H45" s="27"/>
      <c r="I45" s="27"/>
    </row>
    <row r="46" spans="1:9">
      <c r="A46" s="113" t="s">
        <v>142</v>
      </c>
      <c r="B46" s="113"/>
      <c r="C46" s="113"/>
      <c r="D46" s="113"/>
      <c r="E46" s="113"/>
      <c r="F46" s="113"/>
      <c r="G46" s="113"/>
      <c r="H46" s="113"/>
      <c r="I46" s="113"/>
    </row>
    <row r="47" spans="1:9">
      <c r="A47" s="113" t="s">
        <v>143</v>
      </c>
      <c r="B47" s="113"/>
      <c r="C47" s="113"/>
      <c r="D47" s="113"/>
      <c r="E47" s="113"/>
      <c r="F47" s="113"/>
      <c r="G47" s="113"/>
      <c r="H47" s="113"/>
      <c r="I47" s="113"/>
    </row>
    <row r="48" spans="1:9">
      <c r="A48" s="124" t="s">
        <v>328</v>
      </c>
      <c r="B48" s="124"/>
      <c r="C48" s="124"/>
      <c r="D48" s="124"/>
      <c r="E48" s="124"/>
      <c r="F48" s="124"/>
      <c r="G48" s="124"/>
      <c r="H48" s="124"/>
      <c r="I48" s="124"/>
    </row>
    <row r="49" spans="1:9">
      <c r="A49" s="124"/>
      <c r="B49" s="124"/>
      <c r="C49" s="124"/>
      <c r="D49" s="124"/>
      <c r="E49" s="124"/>
      <c r="F49" s="124"/>
      <c r="G49" s="124"/>
      <c r="H49" s="124"/>
      <c r="I49" s="124"/>
    </row>
    <row r="50" spans="1:9">
      <c r="A50" s="124"/>
      <c r="B50" s="124"/>
      <c r="C50" s="124"/>
      <c r="D50" s="124"/>
      <c r="E50" s="124"/>
      <c r="F50" s="124"/>
      <c r="G50" s="124"/>
      <c r="H50" s="124"/>
      <c r="I50" s="124"/>
    </row>
  </sheetData>
  <mergeCells count="16">
    <mergeCell ref="H28:I28"/>
    <mergeCell ref="H29:I29"/>
    <mergeCell ref="H30:I30"/>
    <mergeCell ref="H32:I32"/>
    <mergeCell ref="A48:I50"/>
    <mergeCell ref="A46:I46"/>
    <mergeCell ref="A47:I47"/>
    <mergeCell ref="H2:I2"/>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8"/>
  <sheetViews>
    <sheetView zoomScaleNormal="100" workbookViewId="0">
      <pane xSplit="3" ySplit="9" topLeftCell="D176" activePane="bottomRight" state="frozen"/>
      <selection sqref="A1:C1"/>
      <selection pane="topRight" sqref="A1:C1"/>
      <selection pane="bottomLeft" sqref="A1:C1"/>
      <selection pane="bottomRight" sqref="A1:C1"/>
    </sheetView>
  </sheetViews>
  <sheetFormatPr defaultRowHeight="12.75" outlineLevelRow="1"/>
  <cols>
    <col min="1" max="1" width="6.7109375" style="26" customWidth="1"/>
    <col min="2" max="2" width="56.42578125" style="27" customWidth="1"/>
    <col min="3" max="3" width="12.7109375" style="26" customWidth="1"/>
    <col min="4" max="6" width="23.5703125" style="27" customWidth="1"/>
    <col min="7" max="8" width="11.7109375" style="27" bestFit="1" customWidth="1"/>
    <col min="9" max="251" width="9.140625" style="27"/>
    <col min="252" max="252" width="6.7109375" style="27" customWidth="1"/>
    <col min="253" max="257" width="9.140625" style="27"/>
    <col min="258" max="258" width="12.42578125" style="27" bestFit="1" customWidth="1"/>
    <col min="259" max="261" width="20.7109375" style="27" customWidth="1"/>
    <col min="262" max="262" width="9.85546875" style="27" customWidth="1"/>
    <col min="263" max="507" width="9.140625" style="27"/>
    <col min="508" max="508" width="6.7109375" style="27" customWidth="1"/>
    <col min="509" max="513" width="9.140625" style="27"/>
    <col min="514" max="514" width="12.42578125" style="27" bestFit="1" customWidth="1"/>
    <col min="515" max="517" width="20.7109375" style="27" customWidth="1"/>
    <col min="518" max="518" width="9.85546875" style="27" customWidth="1"/>
    <col min="519" max="763" width="9.140625" style="27"/>
    <col min="764" max="764" width="6.7109375" style="27" customWidth="1"/>
    <col min="765" max="769" width="9.140625" style="27"/>
    <col min="770" max="770" width="12.42578125" style="27" bestFit="1" customWidth="1"/>
    <col min="771" max="773" width="20.7109375" style="27" customWidth="1"/>
    <col min="774" max="774" width="9.85546875" style="27" customWidth="1"/>
    <col min="775" max="1019" width="9.140625" style="27"/>
    <col min="1020" max="1020" width="6.7109375" style="27" customWidth="1"/>
    <col min="1021" max="1025" width="9.140625" style="27"/>
    <col min="1026" max="1026" width="12.42578125" style="27" bestFit="1" customWidth="1"/>
    <col min="1027" max="1029" width="20.7109375" style="27" customWidth="1"/>
    <col min="1030" max="1030" width="9.85546875" style="27" customWidth="1"/>
    <col min="1031" max="1275" width="9.140625" style="27"/>
    <col min="1276" max="1276" width="6.7109375" style="27" customWidth="1"/>
    <col min="1277" max="1281" width="9.140625" style="27"/>
    <col min="1282" max="1282" width="12.42578125" style="27" bestFit="1" customWidth="1"/>
    <col min="1283" max="1285" width="20.7109375" style="27" customWidth="1"/>
    <col min="1286" max="1286" width="9.85546875" style="27" customWidth="1"/>
    <col min="1287" max="1531" width="9.140625" style="27"/>
    <col min="1532" max="1532" width="6.7109375" style="27" customWidth="1"/>
    <col min="1533" max="1537" width="9.140625" style="27"/>
    <col min="1538" max="1538" width="12.42578125" style="27" bestFit="1" customWidth="1"/>
    <col min="1539" max="1541" width="20.7109375" style="27" customWidth="1"/>
    <col min="1542" max="1542" width="9.85546875" style="27" customWidth="1"/>
    <col min="1543" max="1787" width="9.140625" style="27"/>
    <col min="1788" max="1788" width="6.7109375" style="27" customWidth="1"/>
    <col min="1789" max="1793" width="9.140625" style="27"/>
    <col min="1794" max="1794" width="12.42578125" style="27" bestFit="1" customWidth="1"/>
    <col min="1795" max="1797" width="20.7109375" style="27" customWidth="1"/>
    <col min="1798" max="1798" width="9.85546875" style="27" customWidth="1"/>
    <col min="1799" max="2043" width="9.140625" style="27"/>
    <col min="2044" max="2044" width="6.7109375" style="27" customWidth="1"/>
    <col min="2045" max="2049" width="9.140625" style="27"/>
    <col min="2050" max="2050" width="12.42578125" style="27" bestFit="1" customWidth="1"/>
    <col min="2051" max="2053" width="20.7109375" style="27" customWidth="1"/>
    <col min="2054" max="2054" width="9.85546875" style="27" customWidth="1"/>
    <col min="2055" max="2299" width="9.140625" style="27"/>
    <col min="2300" max="2300" width="6.7109375" style="27" customWidth="1"/>
    <col min="2301" max="2305" width="9.140625" style="27"/>
    <col min="2306" max="2306" width="12.42578125" style="27" bestFit="1" customWidth="1"/>
    <col min="2307" max="2309" width="20.7109375" style="27" customWidth="1"/>
    <col min="2310" max="2310" width="9.85546875" style="27" customWidth="1"/>
    <col min="2311" max="2555" width="9.140625" style="27"/>
    <col min="2556" max="2556" width="6.7109375" style="27" customWidth="1"/>
    <col min="2557" max="2561" width="9.140625" style="27"/>
    <col min="2562" max="2562" width="12.42578125" style="27" bestFit="1" customWidth="1"/>
    <col min="2563" max="2565" width="20.7109375" style="27" customWidth="1"/>
    <col min="2566" max="2566" width="9.85546875" style="27" customWidth="1"/>
    <col min="2567" max="2811" width="9.140625" style="27"/>
    <col min="2812" max="2812" width="6.7109375" style="27" customWidth="1"/>
    <col min="2813" max="2817" width="9.140625" style="27"/>
    <col min="2818" max="2818" width="12.42578125" style="27" bestFit="1" customWidth="1"/>
    <col min="2819" max="2821" width="20.7109375" style="27" customWidth="1"/>
    <col min="2822" max="2822" width="9.85546875" style="27" customWidth="1"/>
    <col min="2823" max="3067" width="9.140625" style="27"/>
    <col min="3068" max="3068" width="6.7109375" style="27" customWidth="1"/>
    <col min="3069" max="3073" width="9.140625" style="27"/>
    <col min="3074" max="3074" width="12.42578125" style="27" bestFit="1" customWidth="1"/>
    <col min="3075" max="3077" width="20.7109375" style="27" customWidth="1"/>
    <col min="3078" max="3078" width="9.85546875" style="27" customWidth="1"/>
    <col min="3079" max="3323" width="9.140625" style="27"/>
    <col min="3324" max="3324" width="6.7109375" style="27" customWidth="1"/>
    <col min="3325" max="3329" width="9.140625" style="27"/>
    <col min="3330" max="3330" width="12.42578125" style="27" bestFit="1" customWidth="1"/>
    <col min="3331" max="3333" width="20.7109375" style="27" customWidth="1"/>
    <col min="3334" max="3334" width="9.85546875" style="27" customWidth="1"/>
    <col min="3335" max="3579" width="9.140625" style="27"/>
    <col min="3580" max="3580" width="6.7109375" style="27" customWidth="1"/>
    <col min="3581" max="3585" width="9.140625" style="27"/>
    <col min="3586" max="3586" width="12.42578125" style="27" bestFit="1" customWidth="1"/>
    <col min="3587" max="3589" width="20.7109375" style="27" customWidth="1"/>
    <col min="3590" max="3590" width="9.85546875" style="27" customWidth="1"/>
    <col min="3591" max="3835" width="9.140625" style="27"/>
    <col min="3836" max="3836" width="6.7109375" style="27" customWidth="1"/>
    <col min="3837" max="3841" width="9.140625" style="27"/>
    <col min="3842" max="3842" width="12.42578125" style="27" bestFit="1" customWidth="1"/>
    <col min="3843" max="3845" width="20.7109375" style="27" customWidth="1"/>
    <col min="3846" max="3846" width="9.85546875" style="27" customWidth="1"/>
    <col min="3847" max="4091" width="9.140625" style="27"/>
    <col min="4092" max="4092" width="6.7109375" style="27" customWidth="1"/>
    <col min="4093" max="4097" width="9.140625" style="27"/>
    <col min="4098" max="4098" width="12.42578125" style="27" bestFit="1" customWidth="1"/>
    <col min="4099" max="4101" width="20.7109375" style="27" customWidth="1"/>
    <col min="4102" max="4102" width="9.85546875" style="27" customWidth="1"/>
    <col min="4103" max="4347" width="9.140625" style="27"/>
    <col min="4348" max="4348" width="6.7109375" style="27" customWidth="1"/>
    <col min="4349" max="4353" width="9.140625" style="27"/>
    <col min="4354" max="4354" width="12.42578125" style="27" bestFit="1" customWidth="1"/>
    <col min="4355" max="4357" width="20.7109375" style="27" customWidth="1"/>
    <col min="4358" max="4358" width="9.85546875" style="27" customWidth="1"/>
    <col min="4359" max="4603" width="9.140625" style="27"/>
    <col min="4604" max="4604" width="6.7109375" style="27" customWidth="1"/>
    <col min="4605" max="4609" width="9.140625" style="27"/>
    <col min="4610" max="4610" width="12.42578125" style="27" bestFit="1" customWidth="1"/>
    <col min="4611" max="4613" width="20.7109375" style="27" customWidth="1"/>
    <col min="4614" max="4614" width="9.85546875" style="27" customWidth="1"/>
    <col min="4615" max="4859" width="9.140625" style="27"/>
    <col min="4860" max="4860" width="6.7109375" style="27" customWidth="1"/>
    <col min="4861" max="4865" width="9.140625" style="27"/>
    <col min="4866" max="4866" width="12.42578125" style="27" bestFit="1" customWidth="1"/>
    <col min="4867" max="4869" width="20.7109375" style="27" customWidth="1"/>
    <col min="4870" max="4870" width="9.85546875" style="27" customWidth="1"/>
    <col min="4871" max="5115" width="9.140625" style="27"/>
    <col min="5116" max="5116" width="6.7109375" style="27" customWidth="1"/>
    <col min="5117" max="5121" width="9.140625" style="27"/>
    <col min="5122" max="5122" width="12.42578125" style="27" bestFit="1" customWidth="1"/>
    <col min="5123" max="5125" width="20.7109375" style="27" customWidth="1"/>
    <col min="5126" max="5126" width="9.85546875" style="27" customWidth="1"/>
    <col min="5127" max="5371" width="9.140625" style="27"/>
    <col min="5372" max="5372" width="6.7109375" style="27" customWidth="1"/>
    <col min="5373" max="5377" width="9.140625" style="27"/>
    <col min="5378" max="5378" width="12.42578125" style="27" bestFit="1" customWidth="1"/>
    <col min="5379" max="5381" width="20.7109375" style="27" customWidth="1"/>
    <col min="5382" max="5382" width="9.85546875" style="27" customWidth="1"/>
    <col min="5383" max="5627" width="9.140625" style="27"/>
    <col min="5628" max="5628" width="6.7109375" style="27" customWidth="1"/>
    <col min="5629" max="5633" width="9.140625" style="27"/>
    <col min="5634" max="5634" width="12.42578125" style="27" bestFit="1" customWidth="1"/>
    <col min="5635" max="5637" width="20.7109375" style="27" customWidth="1"/>
    <col min="5638" max="5638" width="9.85546875" style="27" customWidth="1"/>
    <col min="5639" max="5883" width="9.140625" style="27"/>
    <col min="5884" max="5884" width="6.7109375" style="27" customWidth="1"/>
    <col min="5885" max="5889" width="9.140625" style="27"/>
    <col min="5890" max="5890" width="12.42578125" style="27" bestFit="1" customWidth="1"/>
    <col min="5891" max="5893" width="20.7109375" style="27" customWidth="1"/>
    <col min="5894" max="5894" width="9.85546875" style="27" customWidth="1"/>
    <col min="5895" max="6139" width="9.140625" style="27"/>
    <col min="6140" max="6140" width="6.7109375" style="27" customWidth="1"/>
    <col min="6141" max="6145" width="9.140625" style="27"/>
    <col min="6146" max="6146" width="12.42578125" style="27" bestFit="1" customWidth="1"/>
    <col min="6147" max="6149" width="20.7109375" style="27" customWidth="1"/>
    <col min="6150" max="6150" width="9.85546875" style="27" customWidth="1"/>
    <col min="6151" max="6395" width="9.140625" style="27"/>
    <col min="6396" max="6396" width="6.7109375" style="27" customWidth="1"/>
    <col min="6397" max="6401" width="9.140625" style="27"/>
    <col min="6402" max="6402" width="12.42578125" style="27" bestFit="1" customWidth="1"/>
    <col min="6403" max="6405" width="20.7109375" style="27" customWidth="1"/>
    <col min="6406" max="6406" width="9.85546875" style="27" customWidth="1"/>
    <col min="6407" max="6651" width="9.140625" style="27"/>
    <col min="6652" max="6652" width="6.7109375" style="27" customWidth="1"/>
    <col min="6653" max="6657" width="9.140625" style="27"/>
    <col min="6658" max="6658" width="12.42578125" style="27" bestFit="1" customWidth="1"/>
    <col min="6659" max="6661" width="20.7109375" style="27" customWidth="1"/>
    <col min="6662" max="6662" width="9.85546875" style="27" customWidth="1"/>
    <col min="6663" max="6907" width="9.140625" style="27"/>
    <col min="6908" max="6908" width="6.7109375" style="27" customWidth="1"/>
    <col min="6909" max="6913" width="9.140625" style="27"/>
    <col min="6914" max="6914" width="12.42578125" style="27" bestFit="1" customWidth="1"/>
    <col min="6915" max="6917" width="20.7109375" style="27" customWidth="1"/>
    <col min="6918" max="6918" width="9.85546875" style="27" customWidth="1"/>
    <col min="6919" max="7163" width="9.140625" style="27"/>
    <col min="7164" max="7164" width="6.7109375" style="27" customWidth="1"/>
    <col min="7165" max="7169" width="9.140625" style="27"/>
    <col min="7170" max="7170" width="12.42578125" style="27" bestFit="1" customWidth="1"/>
    <col min="7171" max="7173" width="20.7109375" style="27" customWidth="1"/>
    <col min="7174" max="7174" width="9.85546875" style="27" customWidth="1"/>
    <col min="7175" max="7419" width="9.140625" style="27"/>
    <col min="7420" max="7420" width="6.7109375" style="27" customWidth="1"/>
    <col min="7421" max="7425" width="9.140625" style="27"/>
    <col min="7426" max="7426" width="12.42578125" style="27" bestFit="1" customWidth="1"/>
    <col min="7427" max="7429" width="20.7109375" style="27" customWidth="1"/>
    <col min="7430" max="7430" width="9.85546875" style="27" customWidth="1"/>
    <col min="7431" max="7675" width="9.140625" style="27"/>
    <col min="7676" max="7676" width="6.7109375" style="27" customWidth="1"/>
    <col min="7677" max="7681" width="9.140625" style="27"/>
    <col min="7682" max="7682" width="12.42578125" style="27" bestFit="1" customWidth="1"/>
    <col min="7683" max="7685" width="20.7109375" style="27" customWidth="1"/>
    <col min="7686" max="7686" width="9.85546875" style="27" customWidth="1"/>
    <col min="7687" max="7931" width="9.140625" style="27"/>
    <col min="7932" max="7932" width="6.7109375" style="27" customWidth="1"/>
    <col min="7933" max="7937" width="9.140625" style="27"/>
    <col min="7938" max="7938" width="12.42578125" style="27" bestFit="1" customWidth="1"/>
    <col min="7939" max="7941" width="20.7109375" style="27" customWidth="1"/>
    <col min="7942" max="7942" width="9.85546875" style="27" customWidth="1"/>
    <col min="7943" max="8187" width="9.140625" style="27"/>
    <col min="8188" max="8188" width="6.7109375" style="27" customWidth="1"/>
    <col min="8189" max="8193" width="9.140625" style="27"/>
    <col min="8194" max="8194" width="12.42578125" style="27" bestFit="1" customWidth="1"/>
    <col min="8195" max="8197" width="20.7109375" style="27" customWidth="1"/>
    <col min="8198" max="8198" width="9.85546875" style="27" customWidth="1"/>
    <col min="8199" max="8443" width="9.140625" style="27"/>
    <col min="8444" max="8444" width="6.7109375" style="27" customWidth="1"/>
    <col min="8445" max="8449" width="9.140625" style="27"/>
    <col min="8450" max="8450" width="12.42578125" style="27" bestFit="1" customWidth="1"/>
    <col min="8451" max="8453" width="20.7109375" style="27" customWidth="1"/>
    <col min="8454" max="8454" width="9.85546875" style="27" customWidth="1"/>
    <col min="8455" max="8699" width="9.140625" style="27"/>
    <col min="8700" max="8700" width="6.7109375" style="27" customWidth="1"/>
    <col min="8701" max="8705" width="9.140625" style="27"/>
    <col min="8706" max="8706" width="12.42578125" style="27" bestFit="1" customWidth="1"/>
    <col min="8707" max="8709" width="20.7109375" style="27" customWidth="1"/>
    <col min="8710" max="8710" width="9.85546875" style="27" customWidth="1"/>
    <col min="8711" max="8955" width="9.140625" style="27"/>
    <col min="8956" max="8956" width="6.7109375" style="27" customWidth="1"/>
    <col min="8957" max="8961" width="9.140625" style="27"/>
    <col min="8962" max="8962" width="12.42578125" style="27" bestFit="1" customWidth="1"/>
    <col min="8963" max="8965" width="20.7109375" style="27" customWidth="1"/>
    <col min="8966" max="8966" width="9.85546875" style="27" customWidth="1"/>
    <col min="8967" max="9211" width="9.140625" style="27"/>
    <col min="9212" max="9212" width="6.7109375" style="27" customWidth="1"/>
    <col min="9213" max="9217" width="9.140625" style="27"/>
    <col min="9218" max="9218" width="12.42578125" style="27" bestFit="1" customWidth="1"/>
    <col min="9219" max="9221" width="20.7109375" style="27" customWidth="1"/>
    <col min="9222" max="9222" width="9.85546875" style="27" customWidth="1"/>
    <col min="9223" max="9467" width="9.140625" style="27"/>
    <col min="9468" max="9468" width="6.7109375" style="27" customWidth="1"/>
    <col min="9469" max="9473" width="9.140625" style="27"/>
    <col min="9474" max="9474" width="12.42578125" style="27" bestFit="1" customWidth="1"/>
    <col min="9475" max="9477" width="20.7109375" style="27" customWidth="1"/>
    <col min="9478" max="9478" width="9.85546875" style="27" customWidth="1"/>
    <col min="9479" max="9723" width="9.140625" style="27"/>
    <col min="9724" max="9724" width="6.7109375" style="27" customWidth="1"/>
    <col min="9725" max="9729" width="9.140625" style="27"/>
    <col min="9730" max="9730" width="12.42578125" style="27" bestFit="1" customWidth="1"/>
    <col min="9731" max="9733" width="20.7109375" style="27" customWidth="1"/>
    <col min="9734" max="9734" width="9.85546875" style="27" customWidth="1"/>
    <col min="9735" max="9979" width="9.140625" style="27"/>
    <col min="9980" max="9980" width="6.7109375" style="27" customWidth="1"/>
    <col min="9981" max="9985" width="9.140625" style="27"/>
    <col min="9986" max="9986" width="12.42578125" style="27" bestFit="1" customWidth="1"/>
    <col min="9987" max="9989" width="20.7109375" style="27" customWidth="1"/>
    <col min="9990" max="9990" width="9.85546875" style="27" customWidth="1"/>
    <col min="9991" max="10235" width="9.140625" style="27"/>
    <col min="10236" max="10236" width="6.7109375" style="27" customWidth="1"/>
    <col min="10237" max="10241" width="9.140625" style="27"/>
    <col min="10242" max="10242" width="12.42578125" style="27" bestFit="1" customWidth="1"/>
    <col min="10243" max="10245" width="20.7109375" style="27" customWidth="1"/>
    <col min="10246" max="10246" width="9.85546875" style="27" customWidth="1"/>
    <col min="10247" max="10491" width="9.140625" style="27"/>
    <col min="10492" max="10492" width="6.7109375" style="27" customWidth="1"/>
    <col min="10493" max="10497" width="9.140625" style="27"/>
    <col min="10498" max="10498" width="12.42578125" style="27" bestFit="1" customWidth="1"/>
    <col min="10499" max="10501" width="20.7109375" style="27" customWidth="1"/>
    <col min="10502" max="10502" width="9.85546875" style="27" customWidth="1"/>
    <col min="10503" max="10747" width="9.140625" style="27"/>
    <col min="10748" max="10748" width="6.7109375" style="27" customWidth="1"/>
    <col min="10749" max="10753" width="9.140625" style="27"/>
    <col min="10754" max="10754" width="12.42578125" style="27" bestFit="1" customWidth="1"/>
    <col min="10755" max="10757" width="20.7109375" style="27" customWidth="1"/>
    <col min="10758" max="10758" width="9.85546875" style="27" customWidth="1"/>
    <col min="10759" max="11003" width="9.140625" style="27"/>
    <col min="11004" max="11004" width="6.7109375" style="27" customWidth="1"/>
    <col min="11005" max="11009" width="9.140625" style="27"/>
    <col min="11010" max="11010" width="12.42578125" style="27" bestFit="1" customWidth="1"/>
    <col min="11011" max="11013" width="20.7109375" style="27" customWidth="1"/>
    <col min="11014" max="11014" width="9.85546875" style="27" customWidth="1"/>
    <col min="11015" max="11259" width="9.140625" style="27"/>
    <col min="11260" max="11260" width="6.7109375" style="27" customWidth="1"/>
    <col min="11261" max="11265" width="9.140625" style="27"/>
    <col min="11266" max="11266" width="12.42578125" style="27" bestFit="1" customWidth="1"/>
    <col min="11267" max="11269" width="20.7109375" style="27" customWidth="1"/>
    <col min="11270" max="11270" width="9.85546875" style="27" customWidth="1"/>
    <col min="11271" max="11515" width="9.140625" style="27"/>
    <col min="11516" max="11516" width="6.7109375" style="27" customWidth="1"/>
    <col min="11517" max="11521" width="9.140625" style="27"/>
    <col min="11522" max="11522" width="12.42578125" style="27" bestFit="1" customWidth="1"/>
    <col min="11523" max="11525" width="20.7109375" style="27" customWidth="1"/>
    <col min="11526" max="11526" width="9.85546875" style="27" customWidth="1"/>
    <col min="11527" max="11771" width="9.140625" style="27"/>
    <col min="11772" max="11772" width="6.7109375" style="27" customWidth="1"/>
    <col min="11773" max="11777" width="9.140625" style="27"/>
    <col min="11778" max="11778" width="12.42578125" style="27" bestFit="1" customWidth="1"/>
    <col min="11779" max="11781" width="20.7109375" style="27" customWidth="1"/>
    <col min="11782" max="11782" width="9.85546875" style="27" customWidth="1"/>
    <col min="11783" max="12027" width="9.140625" style="27"/>
    <col min="12028" max="12028" width="6.7109375" style="27" customWidth="1"/>
    <col min="12029" max="12033" width="9.140625" style="27"/>
    <col min="12034" max="12034" width="12.42578125" style="27" bestFit="1" customWidth="1"/>
    <col min="12035" max="12037" width="20.7109375" style="27" customWidth="1"/>
    <col min="12038" max="12038" width="9.85546875" style="27" customWidth="1"/>
    <col min="12039" max="12283" width="9.140625" style="27"/>
    <col min="12284" max="12284" width="6.7109375" style="27" customWidth="1"/>
    <col min="12285" max="12289" width="9.140625" style="27"/>
    <col min="12290" max="12290" width="12.42578125" style="27" bestFit="1" customWidth="1"/>
    <col min="12291" max="12293" width="20.7109375" style="27" customWidth="1"/>
    <col min="12294" max="12294" width="9.85546875" style="27" customWidth="1"/>
    <col min="12295" max="12539" width="9.140625" style="27"/>
    <col min="12540" max="12540" width="6.7109375" style="27" customWidth="1"/>
    <col min="12541" max="12545" width="9.140625" style="27"/>
    <col min="12546" max="12546" width="12.42578125" style="27" bestFit="1" customWidth="1"/>
    <col min="12547" max="12549" width="20.7109375" style="27" customWidth="1"/>
    <col min="12550" max="12550" width="9.85546875" style="27" customWidth="1"/>
    <col min="12551" max="12795" width="9.140625" style="27"/>
    <col min="12796" max="12796" width="6.7109375" style="27" customWidth="1"/>
    <col min="12797" max="12801" width="9.140625" style="27"/>
    <col min="12802" max="12802" width="12.42578125" style="27" bestFit="1" customWidth="1"/>
    <col min="12803" max="12805" width="20.7109375" style="27" customWidth="1"/>
    <col min="12806" max="12806" width="9.85546875" style="27" customWidth="1"/>
    <col min="12807" max="13051" width="9.140625" style="27"/>
    <col min="13052" max="13052" width="6.7109375" style="27" customWidth="1"/>
    <col min="13053" max="13057" width="9.140625" style="27"/>
    <col min="13058" max="13058" width="12.42578125" style="27" bestFit="1" customWidth="1"/>
    <col min="13059" max="13061" width="20.7109375" style="27" customWidth="1"/>
    <col min="13062" max="13062" width="9.85546875" style="27" customWidth="1"/>
    <col min="13063" max="13307" width="9.140625" style="27"/>
    <col min="13308" max="13308" width="6.7109375" style="27" customWidth="1"/>
    <col min="13309" max="13313" width="9.140625" style="27"/>
    <col min="13314" max="13314" width="12.42578125" style="27" bestFit="1" customWidth="1"/>
    <col min="13315" max="13317" width="20.7109375" style="27" customWidth="1"/>
    <col min="13318" max="13318" width="9.85546875" style="27" customWidth="1"/>
    <col min="13319" max="13563" width="9.140625" style="27"/>
    <col min="13564" max="13564" width="6.7109375" style="27" customWidth="1"/>
    <col min="13565" max="13569" width="9.140625" style="27"/>
    <col min="13570" max="13570" width="12.42578125" style="27" bestFit="1" customWidth="1"/>
    <col min="13571" max="13573" width="20.7109375" style="27" customWidth="1"/>
    <col min="13574" max="13574" width="9.85546875" style="27" customWidth="1"/>
    <col min="13575" max="13819" width="9.140625" style="27"/>
    <col min="13820" max="13820" width="6.7109375" style="27" customWidth="1"/>
    <col min="13821" max="13825" width="9.140625" style="27"/>
    <col min="13826" max="13826" width="12.42578125" style="27" bestFit="1" customWidth="1"/>
    <col min="13827" max="13829" width="20.7109375" style="27" customWidth="1"/>
    <col min="13830" max="13830" width="9.85546875" style="27" customWidth="1"/>
    <col min="13831" max="14075" width="9.140625" style="27"/>
    <col min="14076" max="14076" width="6.7109375" style="27" customWidth="1"/>
    <col min="14077" max="14081" width="9.140625" style="27"/>
    <col min="14082" max="14082" width="12.42578125" style="27" bestFit="1" customWidth="1"/>
    <col min="14083" max="14085" width="20.7109375" style="27" customWidth="1"/>
    <col min="14086" max="14086" width="9.85546875" style="27" customWidth="1"/>
    <col min="14087" max="14331" width="9.140625" style="27"/>
    <col min="14332" max="14332" width="6.7109375" style="27" customWidth="1"/>
    <col min="14333" max="14337" width="9.140625" style="27"/>
    <col min="14338" max="14338" width="12.42578125" style="27" bestFit="1" customWidth="1"/>
    <col min="14339" max="14341" width="20.7109375" style="27" customWidth="1"/>
    <col min="14342" max="14342" width="9.85546875" style="27" customWidth="1"/>
    <col min="14343" max="14587" width="9.140625" style="27"/>
    <col min="14588" max="14588" width="6.7109375" style="27" customWidth="1"/>
    <col min="14589" max="14593" width="9.140625" style="27"/>
    <col min="14594" max="14594" width="12.42578125" style="27" bestFit="1" customWidth="1"/>
    <col min="14595" max="14597" width="20.7109375" style="27" customWidth="1"/>
    <col min="14598" max="14598" width="9.85546875" style="27" customWidth="1"/>
    <col min="14599" max="14843" width="9.140625" style="27"/>
    <col min="14844" max="14844" width="6.7109375" style="27" customWidth="1"/>
    <col min="14845" max="14849" width="9.140625" style="27"/>
    <col min="14850" max="14850" width="12.42578125" style="27" bestFit="1" customWidth="1"/>
    <col min="14851" max="14853" width="20.7109375" style="27" customWidth="1"/>
    <col min="14854" max="14854" width="9.85546875" style="27" customWidth="1"/>
    <col min="14855" max="15099" width="9.140625" style="27"/>
    <col min="15100" max="15100" width="6.7109375" style="27" customWidth="1"/>
    <col min="15101" max="15105" width="9.140625" style="27"/>
    <col min="15106" max="15106" width="12.42578125" style="27" bestFit="1" customWidth="1"/>
    <col min="15107" max="15109" width="20.7109375" style="27" customWidth="1"/>
    <col min="15110" max="15110" width="9.85546875" style="27" customWidth="1"/>
    <col min="15111" max="15355" width="9.140625" style="27"/>
    <col min="15356" max="15356" width="6.7109375" style="27" customWidth="1"/>
    <col min="15357" max="15361" width="9.140625" style="27"/>
    <col min="15362" max="15362" width="12.42578125" style="27" bestFit="1" customWidth="1"/>
    <col min="15363" max="15365" width="20.7109375" style="27" customWidth="1"/>
    <col min="15366" max="15366" width="9.85546875" style="27" customWidth="1"/>
    <col min="15367" max="15611" width="9.140625" style="27"/>
    <col min="15612" max="15612" width="6.7109375" style="27" customWidth="1"/>
    <col min="15613" max="15617" width="9.140625" style="27"/>
    <col min="15618" max="15618" width="12.42578125" style="27" bestFit="1" customWidth="1"/>
    <col min="15619" max="15621" width="20.7109375" style="27" customWidth="1"/>
    <col min="15622" max="15622" width="9.85546875" style="27" customWidth="1"/>
    <col min="15623" max="15867" width="9.140625" style="27"/>
    <col min="15868" max="15868" width="6.7109375" style="27" customWidth="1"/>
    <col min="15869" max="15873" width="9.140625" style="27"/>
    <col min="15874" max="15874" width="12.42578125" style="27" bestFit="1" customWidth="1"/>
    <col min="15875" max="15877" width="20.7109375" style="27" customWidth="1"/>
    <col min="15878" max="15878" width="9.85546875" style="27" customWidth="1"/>
    <col min="15879" max="16123" width="9.140625" style="27"/>
    <col min="16124" max="16124" width="6.7109375" style="27" customWidth="1"/>
    <col min="16125" max="16129" width="9.140625" style="27"/>
    <col min="16130" max="16130" width="12.42578125" style="27" bestFit="1" customWidth="1"/>
    <col min="16131" max="16133" width="20.7109375" style="27" customWidth="1"/>
    <col min="16134" max="16134" width="9.85546875" style="27" customWidth="1"/>
    <col min="16135" max="16384" width="9.140625" style="27"/>
  </cols>
  <sheetData>
    <row r="1" spans="1:6">
      <c r="F1" s="28" t="s">
        <v>60</v>
      </c>
    </row>
    <row r="2" spans="1:6" ht="39.75" customHeight="1">
      <c r="E2" s="108" t="s">
        <v>152</v>
      </c>
      <c r="F2" s="108"/>
    </row>
    <row r="4" spans="1:6">
      <c r="A4" s="114" t="s">
        <v>273</v>
      </c>
      <c r="B4" s="114"/>
      <c r="C4" s="114"/>
      <c r="D4" s="114"/>
      <c r="E4" s="114"/>
      <c r="F4" s="114"/>
    </row>
    <row r="5" spans="1:6">
      <c r="A5" s="114" t="str">
        <f>Титульный!$C$9</f>
        <v>Челябинская ТЭЦ-1 (ТГ-10, ТГ-11) НВ</v>
      </c>
      <c r="B5" s="114"/>
      <c r="C5" s="114"/>
      <c r="D5" s="114"/>
      <c r="E5" s="114"/>
      <c r="F5" s="114"/>
    </row>
    <row r="6" spans="1:6">
      <c r="A6" s="42"/>
      <c r="B6" s="42"/>
      <c r="C6" s="42"/>
      <c r="D6" s="42"/>
      <c r="E6" s="42"/>
      <c r="F6" s="42"/>
    </row>
    <row r="7" spans="1:6" s="6" customFormat="1" ht="38.25">
      <c r="A7" s="115" t="s">
        <v>0</v>
      </c>
      <c r="B7" s="115" t="s">
        <v>6</v>
      </c>
      <c r="C7" s="115" t="s">
        <v>7</v>
      </c>
      <c r="D7" s="43" t="s">
        <v>125</v>
      </c>
      <c r="E7" s="43" t="s">
        <v>126</v>
      </c>
      <c r="F7" s="43" t="s">
        <v>127</v>
      </c>
    </row>
    <row r="8" spans="1:6" s="6" customFormat="1">
      <c r="A8" s="115"/>
      <c r="B8" s="115"/>
      <c r="C8" s="115"/>
      <c r="D8" s="43">
        <f>Титульный!$B$5-2</f>
        <v>2024</v>
      </c>
      <c r="E8" s="43">
        <f>Титульный!$B$5-1</f>
        <v>2025</v>
      </c>
      <c r="F8" s="43">
        <f>Титульный!$B$5</f>
        <v>2026</v>
      </c>
    </row>
    <row r="9" spans="1:6" s="6" customFormat="1">
      <c r="A9" s="115"/>
      <c r="B9" s="115"/>
      <c r="C9" s="115"/>
      <c r="D9" s="43" t="s">
        <v>53</v>
      </c>
      <c r="E9" s="43" t="s">
        <v>53</v>
      </c>
      <c r="F9" s="43" t="s">
        <v>53</v>
      </c>
    </row>
    <row r="10" spans="1:6" s="6" customFormat="1" ht="26.25" customHeight="1">
      <c r="A10" s="109" t="s">
        <v>153</v>
      </c>
      <c r="B10" s="110"/>
      <c r="C10" s="110"/>
      <c r="D10" s="110"/>
      <c r="E10" s="110"/>
      <c r="F10" s="111"/>
    </row>
    <row r="11" spans="1:6" s="6" customFormat="1" hidden="1" outlineLevel="1">
      <c r="A11" s="30" t="s">
        <v>64</v>
      </c>
      <c r="B11" s="31" t="s">
        <v>154</v>
      </c>
      <c r="C11" s="30"/>
      <c r="D11" s="35"/>
      <c r="E11" s="35"/>
      <c r="F11" s="35"/>
    </row>
    <row r="12" spans="1:6" s="6" customFormat="1" hidden="1" outlineLevel="1">
      <c r="A12" s="30" t="s">
        <v>155</v>
      </c>
      <c r="B12" s="31" t="s">
        <v>156</v>
      </c>
      <c r="C12" s="30" t="s">
        <v>76</v>
      </c>
      <c r="D12" s="35"/>
      <c r="E12" s="35"/>
      <c r="F12" s="35"/>
    </row>
    <row r="13" spans="1:6" s="6" customFormat="1" hidden="1" outlineLevel="1">
      <c r="A13" s="30" t="s">
        <v>157</v>
      </c>
      <c r="B13" s="31" t="s">
        <v>158</v>
      </c>
      <c r="C13" s="30" t="s">
        <v>76</v>
      </c>
      <c r="D13" s="35"/>
      <c r="E13" s="35"/>
      <c r="F13" s="35"/>
    </row>
    <row r="14" spans="1:6" s="6" customFormat="1" hidden="1" outlineLevel="1">
      <c r="A14" s="30" t="s">
        <v>159</v>
      </c>
      <c r="B14" s="31" t="s">
        <v>160</v>
      </c>
      <c r="C14" s="30" t="s">
        <v>76</v>
      </c>
      <c r="D14" s="35"/>
      <c r="E14" s="35"/>
      <c r="F14" s="35"/>
    </row>
    <row r="15" spans="1:6" s="6" customFormat="1" hidden="1" outlineLevel="1">
      <c r="A15" s="30" t="s">
        <v>161</v>
      </c>
      <c r="B15" s="31" t="s">
        <v>162</v>
      </c>
      <c r="C15" s="30" t="s">
        <v>76</v>
      </c>
      <c r="D15" s="35"/>
      <c r="E15" s="35"/>
      <c r="F15" s="35"/>
    </row>
    <row r="16" spans="1:6" s="6" customFormat="1" hidden="1" outlineLevel="1">
      <c r="A16" s="30" t="s">
        <v>65</v>
      </c>
      <c r="B16" s="31" t="s">
        <v>163</v>
      </c>
      <c r="C16" s="30"/>
      <c r="D16" s="35"/>
      <c r="E16" s="35"/>
      <c r="F16" s="35"/>
    </row>
    <row r="17" spans="1:6" s="6" customFormat="1" ht="38.25" hidden="1" outlineLevel="1">
      <c r="A17" s="30" t="s">
        <v>164</v>
      </c>
      <c r="B17" s="31" t="s">
        <v>165</v>
      </c>
      <c r="C17" s="30" t="s">
        <v>166</v>
      </c>
      <c r="D17" s="35"/>
      <c r="E17" s="35"/>
      <c r="F17" s="35"/>
    </row>
    <row r="18" spans="1:6" s="6" customFormat="1" hidden="1" outlineLevel="1">
      <c r="A18" s="30" t="s">
        <v>66</v>
      </c>
      <c r="B18" s="31" t="s">
        <v>167</v>
      </c>
      <c r="C18" s="30"/>
      <c r="D18" s="35"/>
      <c r="E18" s="35"/>
      <c r="F18" s="35"/>
    </row>
    <row r="19" spans="1:6" s="6" customFormat="1" ht="25.5" hidden="1" outlineLevel="1">
      <c r="A19" s="30" t="s">
        <v>168</v>
      </c>
      <c r="B19" s="31" t="s">
        <v>169</v>
      </c>
      <c r="C19" s="30" t="s">
        <v>27</v>
      </c>
      <c r="D19" s="35"/>
      <c r="E19" s="35"/>
      <c r="F19" s="35"/>
    </row>
    <row r="20" spans="1:6" s="6" customFormat="1" hidden="1" outlineLevel="1">
      <c r="A20" s="30" t="s">
        <v>170</v>
      </c>
      <c r="B20" s="31" t="s">
        <v>171</v>
      </c>
      <c r="C20" s="30" t="s">
        <v>172</v>
      </c>
      <c r="D20" s="35"/>
      <c r="E20" s="35"/>
      <c r="F20" s="35"/>
    </row>
    <row r="21" spans="1:6" s="6" customFormat="1" hidden="1" outlineLevel="1">
      <c r="A21" s="30" t="s">
        <v>173</v>
      </c>
      <c r="B21" s="31" t="s">
        <v>174</v>
      </c>
      <c r="C21" s="30" t="s">
        <v>27</v>
      </c>
      <c r="D21" s="35"/>
      <c r="E21" s="35"/>
      <c r="F21" s="35"/>
    </row>
    <row r="22" spans="1:6" s="6" customFormat="1" hidden="1" outlineLevel="1">
      <c r="A22" s="30" t="s">
        <v>175</v>
      </c>
      <c r="B22" s="31" t="s">
        <v>176</v>
      </c>
      <c r="C22" s="30" t="s">
        <v>177</v>
      </c>
      <c r="D22" s="35"/>
      <c r="E22" s="35"/>
      <c r="F22" s="35"/>
    </row>
    <row r="23" spans="1:6" s="6" customFormat="1" ht="28.5" hidden="1" outlineLevel="1">
      <c r="A23" s="30" t="s">
        <v>178</v>
      </c>
      <c r="B23" s="31" t="s">
        <v>179</v>
      </c>
      <c r="C23" s="30" t="s">
        <v>177</v>
      </c>
      <c r="D23" s="35"/>
      <c r="E23" s="35"/>
      <c r="F23" s="35"/>
    </row>
    <row r="24" spans="1:6" s="6" customFormat="1" hidden="1" outlineLevel="1">
      <c r="A24" s="30" t="s">
        <v>180</v>
      </c>
      <c r="B24" s="31" t="s">
        <v>181</v>
      </c>
      <c r="C24" s="30" t="s">
        <v>166</v>
      </c>
      <c r="D24" s="35"/>
      <c r="E24" s="35"/>
      <c r="F24" s="35"/>
    </row>
    <row r="25" spans="1:6" s="6" customFormat="1" ht="38.25" hidden="1" outlineLevel="1">
      <c r="A25" s="30" t="s">
        <v>182</v>
      </c>
      <c r="B25" s="31" t="s">
        <v>183</v>
      </c>
      <c r="C25" s="30"/>
      <c r="D25" s="35"/>
      <c r="E25" s="35"/>
      <c r="F25" s="35"/>
    </row>
    <row r="26" spans="1:6" s="6" customFormat="1" ht="38.25" hidden="1" outlineLevel="1">
      <c r="A26" s="30" t="s">
        <v>184</v>
      </c>
      <c r="B26" s="31" t="s">
        <v>185</v>
      </c>
      <c r="C26" s="30" t="s">
        <v>172</v>
      </c>
      <c r="D26" s="35"/>
      <c r="E26" s="35"/>
      <c r="F26" s="35"/>
    </row>
    <row r="27" spans="1:6" s="6" customFormat="1" ht="25.5" hidden="1" outlineLevel="1">
      <c r="A27" s="30" t="s">
        <v>68</v>
      </c>
      <c r="B27" s="31" t="s">
        <v>186</v>
      </c>
      <c r="C27" s="30"/>
      <c r="D27" s="35"/>
      <c r="E27" s="35"/>
      <c r="F27" s="35"/>
    </row>
    <row r="28" spans="1:6" s="6" customFormat="1" ht="66.75" hidden="1" outlineLevel="1">
      <c r="A28" s="30" t="s">
        <v>130</v>
      </c>
      <c r="B28" s="31" t="s">
        <v>187</v>
      </c>
      <c r="C28" s="30" t="s">
        <v>76</v>
      </c>
      <c r="D28" s="35"/>
      <c r="E28" s="35"/>
      <c r="F28" s="35"/>
    </row>
    <row r="29" spans="1:6" s="6" customFormat="1" hidden="1" outlineLevel="1">
      <c r="A29" s="30"/>
      <c r="B29" s="31" t="s">
        <v>188</v>
      </c>
      <c r="C29" s="30"/>
      <c r="D29" s="35"/>
      <c r="E29" s="35"/>
      <c r="F29" s="35"/>
    </row>
    <row r="30" spans="1:6" s="6" customFormat="1" hidden="1" outlineLevel="1">
      <c r="A30" s="30"/>
      <c r="B30" s="31" t="s">
        <v>189</v>
      </c>
      <c r="C30" s="30"/>
      <c r="D30" s="35"/>
      <c r="E30" s="35"/>
      <c r="F30" s="35"/>
    </row>
    <row r="31" spans="1:6" s="6" customFormat="1" hidden="1" outlineLevel="1">
      <c r="A31" s="30"/>
      <c r="B31" s="31" t="s">
        <v>190</v>
      </c>
      <c r="C31" s="30"/>
      <c r="D31" s="35"/>
      <c r="E31" s="35"/>
      <c r="F31" s="35"/>
    </row>
    <row r="32" spans="1:6" s="6" customFormat="1" hidden="1" outlineLevel="1">
      <c r="A32" s="30"/>
      <c r="B32" s="31" t="s">
        <v>191</v>
      </c>
      <c r="C32" s="30"/>
      <c r="D32" s="35"/>
      <c r="E32" s="35"/>
      <c r="F32" s="35"/>
    </row>
    <row r="33" spans="1:6" s="6" customFormat="1" ht="54" hidden="1" outlineLevel="1">
      <c r="A33" s="30" t="s">
        <v>132</v>
      </c>
      <c r="B33" s="31" t="s">
        <v>192</v>
      </c>
      <c r="C33" s="30" t="s">
        <v>76</v>
      </c>
      <c r="D33" s="35"/>
      <c r="E33" s="35"/>
      <c r="F33" s="35"/>
    </row>
    <row r="34" spans="1:6" s="6" customFormat="1" hidden="1" outlineLevel="1">
      <c r="A34" s="30" t="s">
        <v>134</v>
      </c>
      <c r="B34" s="31" t="s">
        <v>193</v>
      </c>
      <c r="C34" s="30" t="s">
        <v>76</v>
      </c>
      <c r="D34" s="35"/>
      <c r="E34" s="35"/>
      <c r="F34" s="35"/>
    </row>
    <row r="35" spans="1:6" s="6" customFormat="1" hidden="1" outlineLevel="1">
      <c r="A35" s="30" t="s">
        <v>138</v>
      </c>
      <c r="B35" s="31" t="s">
        <v>194</v>
      </c>
      <c r="C35" s="30" t="s">
        <v>76</v>
      </c>
      <c r="D35" s="35"/>
      <c r="E35" s="35"/>
      <c r="F35" s="35"/>
    </row>
    <row r="36" spans="1:6" s="6" customFormat="1" ht="25.5" hidden="1" outlineLevel="1">
      <c r="A36" s="30" t="s">
        <v>139</v>
      </c>
      <c r="B36" s="31" t="s">
        <v>195</v>
      </c>
      <c r="C36" s="30"/>
      <c r="D36" s="35"/>
      <c r="E36" s="35"/>
      <c r="F36" s="35"/>
    </row>
    <row r="37" spans="1:6" s="6" customFormat="1" hidden="1" outlineLevel="1">
      <c r="A37" s="30" t="s">
        <v>141</v>
      </c>
      <c r="B37" s="31" t="s">
        <v>196</v>
      </c>
      <c r="C37" s="30" t="s">
        <v>197</v>
      </c>
      <c r="D37" s="35"/>
      <c r="E37" s="35"/>
      <c r="F37" s="35"/>
    </row>
    <row r="38" spans="1:6" s="6" customFormat="1" ht="25.5" hidden="1" outlineLevel="1">
      <c r="A38" s="30" t="s">
        <v>198</v>
      </c>
      <c r="B38" s="31" t="s">
        <v>199</v>
      </c>
      <c r="C38" s="57" t="s">
        <v>200</v>
      </c>
      <c r="D38" s="35"/>
      <c r="E38" s="35"/>
      <c r="F38" s="35"/>
    </row>
    <row r="39" spans="1:6" s="6" customFormat="1" ht="25.5" hidden="1" outlineLevel="1">
      <c r="A39" s="30" t="s">
        <v>70</v>
      </c>
      <c r="B39" s="31" t="s">
        <v>9</v>
      </c>
      <c r="C39" s="30"/>
      <c r="D39" s="35"/>
      <c r="E39" s="35"/>
      <c r="F39" s="35"/>
    </row>
    <row r="40" spans="1:6" s="6" customFormat="1" hidden="1" outlineLevel="1">
      <c r="A40" s="30" t="s">
        <v>201</v>
      </c>
      <c r="B40" s="31" t="s">
        <v>202</v>
      </c>
      <c r="C40" s="30" t="s">
        <v>203</v>
      </c>
      <c r="D40" s="35"/>
      <c r="E40" s="35"/>
      <c r="F40" s="35"/>
    </row>
    <row r="41" spans="1:6" s="6" customFormat="1" ht="25.5" hidden="1" outlineLevel="1">
      <c r="A41" s="30" t="s">
        <v>204</v>
      </c>
      <c r="B41" s="31" t="s">
        <v>205</v>
      </c>
      <c r="C41" s="57" t="s">
        <v>206</v>
      </c>
      <c r="D41" s="35"/>
      <c r="E41" s="35"/>
      <c r="F41" s="35"/>
    </row>
    <row r="42" spans="1:6" s="6" customFormat="1" ht="25.5" hidden="1" outlineLevel="1">
      <c r="A42" s="30" t="s">
        <v>207</v>
      </c>
      <c r="B42" s="31" t="s">
        <v>208</v>
      </c>
      <c r="C42" s="30"/>
      <c r="D42" s="35"/>
      <c r="E42" s="35"/>
      <c r="F42" s="35"/>
    </row>
    <row r="43" spans="1:6" s="6" customFormat="1" ht="25.5" hidden="1" outlineLevel="1">
      <c r="A43" s="30" t="s">
        <v>73</v>
      </c>
      <c r="B43" s="31" t="s">
        <v>209</v>
      </c>
      <c r="C43" s="30" t="s">
        <v>76</v>
      </c>
      <c r="D43" s="35"/>
      <c r="E43" s="35"/>
      <c r="F43" s="35"/>
    </row>
    <row r="44" spans="1:6" s="6" customFormat="1" ht="25.5" hidden="1" outlineLevel="1">
      <c r="A44" s="30" t="s">
        <v>75</v>
      </c>
      <c r="B44" s="31" t="s">
        <v>210</v>
      </c>
      <c r="C44" s="30" t="s">
        <v>76</v>
      </c>
      <c r="D44" s="35"/>
      <c r="E44" s="35"/>
      <c r="F44" s="35"/>
    </row>
    <row r="45" spans="1:6" s="6" customFormat="1" ht="26.25" customHeight="1" collapsed="1">
      <c r="A45" s="109" t="s">
        <v>211</v>
      </c>
      <c r="B45" s="110"/>
      <c r="C45" s="110"/>
      <c r="D45" s="110"/>
      <c r="E45" s="110"/>
      <c r="F45" s="111"/>
    </row>
    <row r="46" spans="1:6" s="6" customFormat="1" hidden="1" outlineLevel="1">
      <c r="A46" s="30" t="s">
        <v>64</v>
      </c>
      <c r="B46" s="31" t="s">
        <v>212</v>
      </c>
      <c r="C46" s="30"/>
      <c r="D46" s="35"/>
      <c r="E46" s="35"/>
      <c r="F46" s="35"/>
    </row>
    <row r="47" spans="1:6" s="6" customFormat="1" hidden="1" outlineLevel="1">
      <c r="A47" s="30"/>
      <c r="B47" s="31" t="s">
        <v>188</v>
      </c>
      <c r="C47" s="30"/>
      <c r="D47" s="35"/>
      <c r="E47" s="35"/>
      <c r="F47" s="35"/>
    </row>
    <row r="48" spans="1:6" s="6" customFormat="1" hidden="1" outlineLevel="1">
      <c r="A48" s="30" t="s">
        <v>155</v>
      </c>
      <c r="B48" s="31" t="s">
        <v>213</v>
      </c>
      <c r="C48" s="30" t="s">
        <v>177</v>
      </c>
      <c r="D48" s="35"/>
      <c r="E48" s="35"/>
      <c r="F48" s="35"/>
    </row>
    <row r="49" spans="1:6" s="6" customFormat="1" hidden="1" outlineLevel="1">
      <c r="A49" s="30" t="s">
        <v>214</v>
      </c>
      <c r="B49" s="31" t="s">
        <v>215</v>
      </c>
      <c r="C49" s="30" t="s">
        <v>177</v>
      </c>
      <c r="D49" s="35"/>
      <c r="E49" s="35"/>
      <c r="F49" s="35"/>
    </row>
    <row r="50" spans="1:6" s="6" customFormat="1" hidden="1" outlineLevel="1">
      <c r="A50" s="30"/>
      <c r="B50" s="31" t="s">
        <v>216</v>
      </c>
      <c r="C50" s="30" t="s">
        <v>177</v>
      </c>
      <c r="D50" s="35"/>
      <c r="E50" s="35"/>
      <c r="F50" s="35"/>
    </row>
    <row r="51" spans="1:6" s="6" customFormat="1" hidden="1" outlineLevel="1">
      <c r="A51" s="30"/>
      <c r="B51" s="31" t="s">
        <v>217</v>
      </c>
      <c r="C51" s="30" t="s">
        <v>177</v>
      </c>
      <c r="D51" s="35"/>
      <c r="E51" s="35"/>
      <c r="F51" s="35"/>
    </row>
    <row r="52" spans="1:6" s="6" customFormat="1" hidden="1" outlineLevel="1">
      <c r="A52" s="30" t="s">
        <v>218</v>
      </c>
      <c r="B52" s="31" t="s">
        <v>219</v>
      </c>
      <c r="C52" s="30" t="s">
        <v>177</v>
      </c>
      <c r="D52" s="35"/>
      <c r="E52" s="35"/>
      <c r="F52" s="35"/>
    </row>
    <row r="53" spans="1:6" s="6" customFormat="1" hidden="1" outlineLevel="1">
      <c r="A53" s="30"/>
      <c r="B53" s="31" t="s">
        <v>216</v>
      </c>
      <c r="C53" s="30" t="s">
        <v>177</v>
      </c>
      <c r="D53" s="35"/>
      <c r="E53" s="35"/>
      <c r="F53" s="35"/>
    </row>
    <row r="54" spans="1:6" s="6" customFormat="1" hidden="1" outlineLevel="1">
      <c r="A54" s="30"/>
      <c r="B54" s="31" t="s">
        <v>217</v>
      </c>
      <c r="C54" s="30" t="s">
        <v>177</v>
      </c>
      <c r="D54" s="35"/>
      <c r="E54" s="35"/>
      <c r="F54" s="35"/>
    </row>
    <row r="55" spans="1:6" s="6" customFormat="1" hidden="1" outlineLevel="1">
      <c r="A55" s="30"/>
      <c r="B55" s="31" t="s">
        <v>188</v>
      </c>
      <c r="C55" s="30" t="s">
        <v>177</v>
      </c>
      <c r="D55" s="35"/>
      <c r="E55" s="35"/>
      <c r="F55" s="35"/>
    </row>
    <row r="56" spans="1:6" s="6" customFormat="1" ht="51" hidden="1" outlineLevel="1">
      <c r="A56" s="30" t="s">
        <v>220</v>
      </c>
      <c r="B56" s="31" t="s">
        <v>221</v>
      </c>
      <c r="C56" s="30" t="s">
        <v>177</v>
      </c>
      <c r="D56" s="35"/>
      <c r="E56" s="35"/>
      <c r="F56" s="35"/>
    </row>
    <row r="57" spans="1:6" s="6" customFormat="1" hidden="1" outlineLevel="1">
      <c r="A57" s="30" t="s">
        <v>222</v>
      </c>
      <c r="B57" s="31" t="s">
        <v>215</v>
      </c>
      <c r="C57" s="30" t="s">
        <v>177</v>
      </c>
      <c r="D57" s="35"/>
      <c r="E57" s="35"/>
      <c r="F57" s="35"/>
    </row>
    <row r="58" spans="1:6" s="6" customFormat="1" hidden="1" outlineLevel="1">
      <c r="A58" s="30"/>
      <c r="B58" s="31" t="s">
        <v>216</v>
      </c>
      <c r="C58" s="30" t="s">
        <v>177</v>
      </c>
      <c r="D58" s="35"/>
      <c r="E58" s="35"/>
      <c r="F58" s="35"/>
    </row>
    <row r="59" spans="1:6" s="6" customFormat="1" hidden="1" outlineLevel="1">
      <c r="A59" s="30"/>
      <c r="B59" s="31" t="s">
        <v>217</v>
      </c>
      <c r="C59" s="30" t="s">
        <v>177</v>
      </c>
      <c r="D59" s="35"/>
      <c r="E59" s="35"/>
      <c r="F59" s="35"/>
    </row>
    <row r="60" spans="1:6" s="6" customFormat="1" hidden="1" outlineLevel="1">
      <c r="A60" s="30" t="s">
        <v>223</v>
      </c>
      <c r="B60" s="31" t="s">
        <v>219</v>
      </c>
      <c r="C60" s="30" t="s">
        <v>177</v>
      </c>
      <c r="D60" s="35"/>
      <c r="E60" s="35"/>
      <c r="F60" s="35"/>
    </row>
    <row r="61" spans="1:6" s="6" customFormat="1" hidden="1" outlineLevel="1">
      <c r="A61" s="30"/>
      <c r="B61" s="31" t="s">
        <v>216</v>
      </c>
      <c r="C61" s="30" t="s">
        <v>177</v>
      </c>
      <c r="D61" s="35"/>
      <c r="E61" s="35"/>
      <c r="F61" s="35"/>
    </row>
    <row r="62" spans="1:6" s="6" customFormat="1" hidden="1" outlineLevel="1">
      <c r="A62" s="30"/>
      <c r="B62" s="31" t="s">
        <v>217</v>
      </c>
      <c r="C62" s="30" t="s">
        <v>177</v>
      </c>
      <c r="D62" s="35"/>
      <c r="E62" s="35"/>
      <c r="F62" s="35"/>
    </row>
    <row r="63" spans="1:6" s="6" customFormat="1" ht="38.25" hidden="1" outlineLevel="1">
      <c r="A63" s="30" t="s">
        <v>224</v>
      </c>
      <c r="B63" s="31" t="s">
        <v>225</v>
      </c>
      <c r="C63" s="30" t="s">
        <v>177</v>
      </c>
      <c r="D63" s="35"/>
      <c r="E63" s="35"/>
      <c r="F63" s="35"/>
    </row>
    <row r="64" spans="1:6" s="6" customFormat="1" hidden="1" outlineLevel="1">
      <c r="A64" s="30" t="s">
        <v>226</v>
      </c>
      <c r="B64" s="31" t="s">
        <v>215</v>
      </c>
      <c r="C64" s="30" t="s">
        <v>177</v>
      </c>
      <c r="D64" s="35"/>
      <c r="E64" s="35"/>
      <c r="F64" s="35"/>
    </row>
    <row r="65" spans="1:6" s="6" customFormat="1" hidden="1" outlineLevel="1">
      <c r="A65" s="30"/>
      <c r="B65" s="31" t="s">
        <v>216</v>
      </c>
      <c r="C65" s="30" t="s">
        <v>177</v>
      </c>
      <c r="D65" s="35"/>
      <c r="E65" s="35"/>
      <c r="F65" s="35"/>
    </row>
    <row r="66" spans="1:6" s="6" customFormat="1" hidden="1" outlineLevel="1">
      <c r="A66" s="30"/>
      <c r="B66" s="31" t="s">
        <v>217</v>
      </c>
      <c r="C66" s="30" t="s">
        <v>177</v>
      </c>
      <c r="D66" s="35"/>
      <c r="E66" s="35"/>
      <c r="F66" s="35"/>
    </row>
    <row r="67" spans="1:6" s="6" customFormat="1" hidden="1" outlineLevel="1">
      <c r="A67" s="30" t="s">
        <v>227</v>
      </c>
      <c r="B67" s="31" t="s">
        <v>219</v>
      </c>
      <c r="C67" s="30" t="s">
        <v>177</v>
      </c>
      <c r="D67" s="35"/>
      <c r="E67" s="35"/>
      <c r="F67" s="35"/>
    </row>
    <row r="68" spans="1:6" s="6" customFormat="1" hidden="1" outlineLevel="1">
      <c r="A68" s="30"/>
      <c r="B68" s="31" t="s">
        <v>216</v>
      </c>
      <c r="C68" s="30" t="s">
        <v>177</v>
      </c>
      <c r="D68" s="35"/>
      <c r="E68" s="35"/>
      <c r="F68" s="35"/>
    </row>
    <row r="69" spans="1:6" s="6" customFormat="1" hidden="1" outlineLevel="1">
      <c r="A69" s="30"/>
      <c r="B69" s="31" t="s">
        <v>217</v>
      </c>
      <c r="C69" s="30" t="s">
        <v>177</v>
      </c>
      <c r="D69" s="35"/>
      <c r="E69" s="35"/>
      <c r="F69" s="35"/>
    </row>
    <row r="70" spans="1:6" s="6" customFormat="1" ht="38.25" hidden="1" outlineLevel="1">
      <c r="A70" s="30" t="s">
        <v>228</v>
      </c>
      <c r="B70" s="31" t="s">
        <v>229</v>
      </c>
      <c r="C70" s="30" t="s">
        <v>177</v>
      </c>
      <c r="D70" s="35"/>
      <c r="E70" s="35"/>
      <c r="F70" s="35"/>
    </row>
    <row r="71" spans="1:6" s="6" customFormat="1" hidden="1" outlineLevel="1">
      <c r="A71" s="30" t="s">
        <v>230</v>
      </c>
      <c r="B71" s="31" t="s">
        <v>215</v>
      </c>
      <c r="C71" s="30" t="s">
        <v>177</v>
      </c>
      <c r="D71" s="35"/>
      <c r="E71" s="35"/>
      <c r="F71" s="35"/>
    </row>
    <row r="72" spans="1:6" s="6" customFormat="1" hidden="1" outlineLevel="1">
      <c r="A72" s="30"/>
      <c r="B72" s="31" t="s">
        <v>216</v>
      </c>
      <c r="C72" s="30" t="s">
        <v>177</v>
      </c>
      <c r="D72" s="35"/>
      <c r="E72" s="35"/>
      <c r="F72" s="35"/>
    </row>
    <row r="73" spans="1:6" s="6" customFormat="1" hidden="1" outlineLevel="1">
      <c r="A73" s="30"/>
      <c r="B73" s="31" t="s">
        <v>217</v>
      </c>
      <c r="C73" s="30" t="s">
        <v>177</v>
      </c>
      <c r="D73" s="35"/>
      <c r="E73" s="35"/>
      <c r="F73" s="35"/>
    </row>
    <row r="74" spans="1:6" s="6" customFormat="1" hidden="1" outlineLevel="1">
      <c r="A74" s="30" t="s">
        <v>231</v>
      </c>
      <c r="B74" s="31" t="s">
        <v>219</v>
      </c>
      <c r="C74" s="30" t="s">
        <v>177</v>
      </c>
      <c r="D74" s="35"/>
      <c r="E74" s="35"/>
      <c r="F74" s="35"/>
    </row>
    <row r="75" spans="1:6" s="6" customFormat="1" hidden="1" outlineLevel="1">
      <c r="A75" s="30"/>
      <c r="B75" s="31" t="s">
        <v>216</v>
      </c>
      <c r="C75" s="30" t="s">
        <v>177</v>
      </c>
      <c r="D75" s="35"/>
      <c r="E75" s="35"/>
      <c r="F75" s="35"/>
    </row>
    <row r="76" spans="1:6" s="6" customFormat="1" hidden="1" outlineLevel="1">
      <c r="A76" s="30"/>
      <c r="B76" s="31" t="s">
        <v>217</v>
      </c>
      <c r="C76" s="30" t="s">
        <v>177</v>
      </c>
      <c r="D76" s="35"/>
      <c r="E76" s="35"/>
      <c r="F76" s="35"/>
    </row>
    <row r="77" spans="1:6" s="6" customFormat="1" ht="51" hidden="1" outlineLevel="1">
      <c r="A77" s="30" t="s">
        <v>232</v>
      </c>
      <c r="B77" s="31" t="s">
        <v>233</v>
      </c>
      <c r="C77" s="30" t="s">
        <v>177</v>
      </c>
      <c r="D77" s="35"/>
      <c r="E77" s="35"/>
      <c r="F77" s="35"/>
    </row>
    <row r="78" spans="1:6" s="6" customFormat="1" hidden="1" outlineLevel="1">
      <c r="A78" s="30" t="s">
        <v>234</v>
      </c>
      <c r="B78" s="31" t="s">
        <v>215</v>
      </c>
      <c r="C78" s="30" t="s">
        <v>177</v>
      </c>
      <c r="D78" s="35"/>
      <c r="E78" s="35"/>
      <c r="F78" s="35"/>
    </row>
    <row r="79" spans="1:6" s="6" customFormat="1" hidden="1" outlineLevel="1">
      <c r="A79" s="30"/>
      <c r="B79" s="31" t="s">
        <v>216</v>
      </c>
      <c r="C79" s="30" t="s">
        <v>177</v>
      </c>
      <c r="D79" s="35"/>
      <c r="E79" s="35"/>
      <c r="F79" s="35"/>
    </row>
    <row r="80" spans="1:6" s="6" customFormat="1" hidden="1" outlineLevel="1">
      <c r="A80" s="30"/>
      <c r="B80" s="31" t="s">
        <v>217</v>
      </c>
      <c r="C80" s="30" t="s">
        <v>177</v>
      </c>
      <c r="D80" s="35"/>
      <c r="E80" s="35"/>
      <c r="F80" s="35"/>
    </row>
    <row r="81" spans="1:6" s="6" customFormat="1" hidden="1" outlineLevel="1">
      <c r="A81" s="30" t="s">
        <v>235</v>
      </c>
      <c r="B81" s="31" t="s">
        <v>219</v>
      </c>
      <c r="C81" s="30" t="s">
        <v>177</v>
      </c>
      <c r="D81" s="35"/>
      <c r="E81" s="35"/>
      <c r="F81" s="35"/>
    </row>
    <row r="82" spans="1:6" s="6" customFormat="1" hidden="1" outlineLevel="1">
      <c r="A82" s="30"/>
      <c r="B82" s="31" t="s">
        <v>216</v>
      </c>
      <c r="C82" s="30" t="s">
        <v>177</v>
      </c>
      <c r="D82" s="35"/>
      <c r="E82" s="35"/>
      <c r="F82" s="35"/>
    </row>
    <row r="83" spans="1:6" s="6" customFormat="1" hidden="1" outlineLevel="1">
      <c r="A83" s="30"/>
      <c r="B83" s="31" t="s">
        <v>217</v>
      </c>
      <c r="C83" s="30" t="s">
        <v>177</v>
      </c>
      <c r="D83" s="35"/>
      <c r="E83" s="35"/>
      <c r="F83" s="35"/>
    </row>
    <row r="84" spans="1:6" s="6" customFormat="1" hidden="1" outlineLevel="1">
      <c r="A84" s="30" t="s">
        <v>236</v>
      </c>
      <c r="B84" s="31" t="s">
        <v>237</v>
      </c>
      <c r="C84" s="30" t="s">
        <v>177</v>
      </c>
      <c r="D84" s="35"/>
      <c r="E84" s="35"/>
      <c r="F84" s="35"/>
    </row>
    <row r="85" spans="1:6" s="6" customFormat="1" hidden="1" outlineLevel="1">
      <c r="A85" s="30" t="s">
        <v>238</v>
      </c>
      <c r="B85" s="31" t="s">
        <v>215</v>
      </c>
      <c r="C85" s="30" t="s">
        <v>177</v>
      </c>
      <c r="D85" s="35"/>
      <c r="E85" s="35"/>
      <c r="F85" s="35"/>
    </row>
    <row r="86" spans="1:6" s="6" customFormat="1" hidden="1" outlineLevel="1">
      <c r="A86" s="30"/>
      <c r="B86" s="31" t="s">
        <v>216</v>
      </c>
      <c r="C86" s="30" t="s">
        <v>177</v>
      </c>
      <c r="D86" s="35"/>
      <c r="E86" s="35"/>
      <c r="F86" s="35"/>
    </row>
    <row r="87" spans="1:6" s="6" customFormat="1" hidden="1" outlineLevel="1">
      <c r="A87" s="30"/>
      <c r="B87" s="31" t="s">
        <v>217</v>
      </c>
      <c r="C87" s="30" t="s">
        <v>177</v>
      </c>
      <c r="D87" s="35"/>
      <c r="E87" s="35"/>
      <c r="F87" s="35"/>
    </row>
    <row r="88" spans="1:6" s="6" customFormat="1" hidden="1" outlineLevel="1">
      <c r="A88" s="30" t="s">
        <v>239</v>
      </c>
      <c r="B88" s="31" t="s">
        <v>219</v>
      </c>
      <c r="C88" s="30" t="s">
        <v>177</v>
      </c>
      <c r="D88" s="35"/>
      <c r="E88" s="35"/>
      <c r="F88" s="35"/>
    </row>
    <row r="89" spans="1:6" s="6" customFormat="1" hidden="1" outlineLevel="1">
      <c r="A89" s="30"/>
      <c r="B89" s="31" t="s">
        <v>216</v>
      </c>
      <c r="C89" s="30" t="s">
        <v>177</v>
      </c>
      <c r="D89" s="35"/>
      <c r="E89" s="35"/>
      <c r="F89" s="35"/>
    </row>
    <row r="90" spans="1:6" s="6" customFormat="1" hidden="1" outlineLevel="1">
      <c r="A90" s="30"/>
      <c r="B90" s="31" t="s">
        <v>217</v>
      </c>
      <c r="C90" s="30" t="s">
        <v>177</v>
      </c>
      <c r="D90" s="35"/>
      <c r="E90" s="35"/>
      <c r="F90" s="35"/>
    </row>
    <row r="91" spans="1:6" s="6" customFormat="1" hidden="1" outlineLevel="1">
      <c r="A91" s="30" t="s">
        <v>240</v>
      </c>
      <c r="B91" s="31" t="s">
        <v>241</v>
      </c>
      <c r="C91" s="30" t="s">
        <v>177</v>
      </c>
      <c r="D91" s="35"/>
      <c r="E91" s="35"/>
      <c r="F91" s="35"/>
    </row>
    <row r="92" spans="1:6" s="6" customFormat="1" hidden="1" outlineLevel="1">
      <c r="A92" s="30" t="s">
        <v>242</v>
      </c>
      <c r="B92" s="31" t="s">
        <v>215</v>
      </c>
      <c r="C92" s="30" t="s">
        <v>177</v>
      </c>
      <c r="D92" s="35"/>
      <c r="E92" s="35"/>
      <c r="F92" s="35"/>
    </row>
    <row r="93" spans="1:6" s="6" customFormat="1" hidden="1" outlineLevel="1">
      <c r="A93" s="30"/>
      <c r="B93" s="31" t="s">
        <v>216</v>
      </c>
      <c r="C93" s="30" t="s">
        <v>177</v>
      </c>
      <c r="D93" s="35"/>
      <c r="E93" s="35"/>
      <c r="F93" s="35"/>
    </row>
    <row r="94" spans="1:6" s="6" customFormat="1" hidden="1" outlineLevel="1">
      <c r="A94" s="30"/>
      <c r="B94" s="31" t="s">
        <v>217</v>
      </c>
      <c r="C94" s="30" t="s">
        <v>177</v>
      </c>
      <c r="D94" s="35"/>
      <c r="E94" s="35"/>
      <c r="F94" s="35"/>
    </row>
    <row r="95" spans="1:6" s="6" customFormat="1" hidden="1" outlineLevel="1">
      <c r="A95" s="30" t="s">
        <v>243</v>
      </c>
      <c r="B95" s="31" t="s">
        <v>219</v>
      </c>
      <c r="C95" s="30" t="s">
        <v>177</v>
      </c>
      <c r="D95" s="35"/>
      <c r="E95" s="35"/>
      <c r="F95" s="35"/>
    </row>
    <row r="96" spans="1:6" s="6" customFormat="1" hidden="1" outlineLevel="1">
      <c r="A96" s="30"/>
      <c r="B96" s="31" t="s">
        <v>216</v>
      </c>
      <c r="C96" s="30" t="s">
        <v>177</v>
      </c>
      <c r="D96" s="35"/>
      <c r="E96" s="35"/>
      <c r="F96" s="35"/>
    </row>
    <row r="97" spans="1:6" s="6" customFormat="1" hidden="1" outlineLevel="1">
      <c r="A97" s="30"/>
      <c r="B97" s="31" t="s">
        <v>217</v>
      </c>
      <c r="C97" s="30" t="s">
        <v>177</v>
      </c>
      <c r="D97" s="35"/>
      <c r="E97" s="35"/>
      <c r="F97" s="35"/>
    </row>
    <row r="98" spans="1:6" s="6" customFormat="1" ht="38.25" hidden="1" outlineLevel="1">
      <c r="A98" s="30" t="s">
        <v>157</v>
      </c>
      <c r="B98" s="31" t="s">
        <v>244</v>
      </c>
      <c r="C98" s="30" t="s">
        <v>177</v>
      </c>
      <c r="D98" s="35"/>
      <c r="E98" s="35"/>
      <c r="F98" s="35"/>
    </row>
    <row r="99" spans="1:6" s="6" customFormat="1" hidden="1" outlineLevel="1">
      <c r="A99" s="30"/>
      <c r="B99" s="31" t="s">
        <v>245</v>
      </c>
      <c r="C99" s="30" t="s">
        <v>177</v>
      </c>
      <c r="D99" s="35"/>
      <c r="E99" s="35"/>
      <c r="F99" s="35"/>
    </row>
    <row r="100" spans="1:6" s="6" customFormat="1" hidden="1" outlineLevel="1">
      <c r="A100" s="30"/>
      <c r="B100" s="31" t="s">
        <v>216</v>
      </c>
      <c r="C100" s="30" t="s">
        <v>177</v>
      </c>
      <c r="D100" s="35"/>
      <c r="E100" s="35"/>
      <c r="F100" s="35"/>
    </row>
    <row r="101" spans="1:6" s="6" customFormat="1" hidden="1" outlineLevel="1">
      <c r="A101" s="30"/>
      <c r="B101" s="31" t="s">
        <v>217</v>
      </c>
      <c r="C101" s="30" t="s">
        <v>177</v>
      </c>
      <c r="D101" s="35"/>
      <c r="E101" s="35"/>
      <c r="F101" s="35"/>
    </row>
    <row r="102" spans="1:6" s="6" customFormat="1" hidden="1" outlineLevel="1">
      <c r="A102" s="30"/>
      <c r="B102" s="31" t="s">
        <v>246</v>
      </c>
      <c r="C102" s="30" t="s">
        <v>177</v>
      </c>
      <c r="D102" s="35"/>
      <c r="E102" s="35"/>
      <c r="F102" s="35"/>
    </row>
    <row r="103" spans="1:6" s="6" customFormat="1" hidden="1" outlineLevel="1">
      <c r="A103" s="30"/>
      <c r="B103" s="31" t="s">
        <v>216</v>
      </c>
      <c r="C103" s="30" t="s">
        <v>177</v>
      </c>
      <c r="D103" s="35"/>
      <c r="E103" s="35"/>
      <c r="F103" s="35"/>
    </row>
    <row r="104" spans="1:6" s="6" customFormat="1" hidden="1" outlineLevel="1">
      <c r="A104" s="30"/>
      <c r="B104" s="31" t="s">
        <v>217</v>
      </c>
      <c r="C104" s="30" t="s">
        <v>177</v>
      </c>
      <c r="D104" s="35"/>
      <c r="E104" s="35"/>
      <c r="F104" s="35"/>
    </row>
    <row r="105" spans="1:6" s="6" customFormat="1" hidden="1" outlineLevel="1">
      <c r="A105" s="30"/>
      <c r="B105" s="31" t="s">
        <v>247</v>
      </c>
      <c r="C105" s="30" t="s">
        <v>177</v>
      </c>
      <c r="D105" s="35"/>
      <c r="E105" s="35"/>
      <c r="F105" s="35"/>
    </row>
    <row r="106" spans="1:6" s="6" customFormat="1" hidden="1" outlineLevel="1">
      <c r="A106" s="30"/>
      <c r="B106" s="31" t="s">
        <v>216</v>
      </c>
      <c r="C106" s="30" t="s">
        <v>177</v>
      </c>
      <c r="D106" s="35"/>
      <c r="E106" s="35"/>
      <c r="F106" s="35"/>
    </row>
    <row r="107" spans="1:6" s="6" customFormat="1" hidden="1" outlineLevel="1">
      <c r="A107" s="30"/>
      <c r="B107" s="31" t="s">
        <v>217</v>
      </c>
      <c r="C107" s="30" t="s">
        <v>177</v>
      </c>
      <c r="D107" s="35"/>
      <c r="E107" s="35"/>
      <c r="F107" s="35"/>
    </row>
    <row r="108" spans="1:6" s="6" customFormat="1" ht="38.25" hidden="1" outlineLevel="1">
      <c r="A108" s="30" t="s">
        <v>159</v>
      </c>
      <c r="B108" s="31" t="s">
        <v>248</v>
      </c>
      <c r="C108" s="30" t="s">
        <v>177</v>
      </c>
      <c r="D108" s="35"/>
      <c r="E108" s="35"/>
      <c r="F108" s="35"/>
    </row>
    <row r="109" spans="1:6" s="6" customFormat="1" hidden="1" outlineLevel="1">
      <c r="A109" s="30"/>
      <c r="B109" s="31" t="s">
        <v>249</v>
      </c>
      <c r="C109" s="30" t="s">
        <v>177</v>
      </c>
      <c r="D109" s="35"/>
      <c r="E109" s="35"/>
      <c r="F109" s="35"/>
    </row>
    <row r="110" spans="1:6" s="6" customFormat="1" hidden="1" outlineLevel="1">
      <c r="A110" s="30"/>
      <c r="B110" s="31" t="s">
        <v>250</v>
      </c>
      <c r="C110" s="30" t="s">
        <v>177</v>
      </c>
      <c r="D110" s="35"/>
      <c r="E110" s="35"/>
      <c r="F110" s="35"/>
    </row>
    <row r="111" spans="1:6" s="6" customFormat="1" hidden="1" outlineLevel="1">
      <c r="A111" s="30" t="s">
        <v>65</v>
      </c>
      <c r="B111" s="31" t="s">
        <v>251</v>
      </c>
      <c r="C111" s="30"/>
      <c r="D111" s="35"/>
      <c r="E111" s="35"/>
      <c r="F111" s="35"/>
    </row>
    <row r="112" spans="1:6" s="6" customFormat="1" hidden="1" outlineLevel="1">
      <c r="A112" s="30"/>
      <c r="B112" s="31" t="s">
        <v>188</v>
      </c>
      <c r="C112" s="30"/>
      <c r="D112" s="35"/>
      <c r="E112" s="35"/>
      <c r="F112" s="35"/>
    </row>
    <row r="113" spans="1:6" s="6" customFormat="1" ht="25.5" hidden="1" outlineLevel="1">
      <c r="A113" s="30" t="s">
        <v>164</v>
      </c>
      <c r="B113" s="31" t="s">
        <v>252</v>
      </c>
      <c r="C113" s="30" t="s">
        <v>253</v>
      </c>
      <c r="D113" s="35"/>
      <c r="E113" s="35"/>
      <c r="F113" s="35"/>
    </row>
    <row r="114" spans="1:6" s="6" customFormat="1" ht="38.25" hidden="1" outlineLevel="1">
      <c r="A114" s="30" t="s">
        <v>254</v>
      </c>
      <c r="B114" s="31" t="s">
        <v>255</v>
      </c>
      <c r="C114" s="30" t="s">
        <v>253</v>
      </c>
      <c r="D114" s="35"/>
      <c r="E114" s="35"/>
      <c r="F114" s="35"/>
    </row>
    <row r="115" spans="1:6" s="6" customFormat="1" hidden="1" outlineLevel="1">
      <c r="A115" s="30"/>
      <c r="B115" s="31" t="s">
        <v>245</v>
      </c>
      <c r="C115" s="30" t="s">
        <v>253</v>
      </c>
      <c r="D115" s="35"/>
      <c r="E115" s="35"/>
      <c r="F115" s="35"/>
    </row>
    <row r="116" spans="1:6" s="6" customFormat="1" hidden="1" outlineLevel="1">
      <c r="A116" s="30"/>
      <c r="B116" s="31" t="s">
        <v>246</v>
      </c>
      <c r="C116" s="30" t="s">
        <v>253</v>
      </c>
      <c r="D116" s="35"/>
      <c r="E116" s="35"/>
      <c r="F116" s="35"/>
    </row>
    <row r="117" spans="1:6" s="6" customFormat="1" hidden="1" outlineLevel="1">
      <c r="A117" s="30"/>
      <c r="B117" s="31" t="s">
        <v>247</v>
      </c>
      <c r="C117" s="30" t="s">
        <v>253</v>
      </c>
      <c r="D117" s="35"/>
      <c r="E117" s="35"/>
      <c r="F117" s="35"/>
    </row>
    <row r="118" spans="1:6" s="6" customFormat="1" ht="38.25" hidden="1" outlineLevel="1">
      <c r="A118" s="30" t="s">
        <v>256</v>
      </c>
      <c r="B118" s="31" t="s">
        <v>257</v>
      </c>
      <c r="C118" s="30" t="s">
        <v>253</v>
      </c>
      <c r="D118" s="35"/>
      <c r="E118" s="35"/>
      <c r="F118" s="35"/>
    </row>
    <row r="119" spans="1:6" s="6" customFormat="1" hidden="1" outlineLevel="1">
      <c r="A119" s="30" t="s">
        <v>66</v>
      </c>
      <c r="B119" s="31" t="s">
        <v>258</v>
      </c>
      <c r="C119" s="30"/>
      <c r="D119" s="35"/>
      <c r="E119" s="35"/>
      <c r="F119" s="35"/>
    </row>
    <row r="120" spans="1:6" s="6" customFormat="1" hidden="1" outlineLevel="1">
      <c r="A120" s="30"/>
      <c r="B120" s="31" t="s">
        <v>188</v>
      </c>
      <c r="C120" s="30"/>
      <c r="D120" s="35"/>
      <c r="E120" s="35"/>
      <c r="F120" s="35"/>
    </row>
    <row r="121" spans="1:6" s="6" customFormat="1" ht="25.5" hidden="1" outlineLevel="1">
      <c r="A121" s="30" t="s">
        <v>168</v>
      </c>
      <c r="B121" s="31" t="s">
        <v>259</v>
      </c>
      <c r="C121" s="30" t="s">
        <v>260</v>
      </c>
      <c r="D121" s="35"/>
      <c r="E121" s="35"/>
      <c r="F121" s="35"/>
    </row>
    <row r="122" spans="1:6" s="6" customFormat="1" ht="38.25" hidden="1" outlineLevel="1">
      <c r="A122" s="30" t="s">
        <v>170</v>
      </c>
      <c r="B122" s="31" t="s">
        <v>261</v>
      </c>
      <c r="C122" s="30" t="s">
        <v>260</v>
      </c>
      <c r="D122" s="35"/>
      <c r="E122" s="35"/>
      <c r="F122" s="35"/>
    </row>
    <row r="123" spans="1:6" s="6" customFormat="1" hidden="1" outlineLevel="1">
      <c r="A123" s="30"/>
      <c r="B123" s="31" t="s">
        <v>245</v>
      </c>
      <c r="C123" s="30" t="s">
        <v>260</v>
      </c>
      <c r="D123" s="35"/>
      <c r="E123" s="35"/>
      <c r="F123" s="35"/>
    </row>
    <row r="124" spans="1:6" s="6" customFormat="1" hidden="1" outlineLevel="1">
      <c r="A124" s="30"/>
      <c r="B124" s="31" t="s">
        <v>246</v>
      </c>
      <c r="C124" s="30" t="s">
        <v>260</v>
      </c>
      <c r="D124" s="35"/>
      <c r="E124" s="35"/>
      <c r="F124" s="35"/>
    </row>
    <row r="125" spans="1:6" s="6" customFormat="1" hidden="1" outlineLevel="1">
      <c r="A125" s="30"/>
      <c r="B125" s="31" t="s">
        <v>247</v>
      </c>
      <c r="C125" s="30" t="s">
        <v>260</v>
      </c>
      <c r="D125" s="35"/>
      <c r="E125" s="35"/>
      <c r="F125" s="35"/>
    </row>
    <row r="126" spans="1:6" s="6" customFormat="1" hidden="1" outlineLevel="1">
      <c r="A126" s="30" t="s">
        <v>68</v>
      </c>
      <c r="B126" s="31" t="s">
        <v>262</v>
      </c>
      <c r="C126" s="30" t="s">
        <v>260</v>
      </c>
      <c r="D126" s="35"/>
      <c r="E126" s="35"/>
      <c r="F126" s="35"/>
    </row>
    <row r="127" spans="1:6" s="6" customFormat="1" hidden="1" outlineLevel="1">
      <c r="A127" s="30" t="s">
        <v>70</v>
      </c>
      <c r="B127" s="31" t="s">
        <v>263</v>
      </c>
      <c r="C127" s="30" t="s">
        <v>76</v>
      </c>
      <c r="D127" s="35"/>
      <c r="E127" s="35"/>
      <c r="F127" s="35"/>
    </row>
    <row r="128" spans="1:6" s="6" customFormat="1" ht="25.5" hidden="1" outlineLevel="1">
      <c r="A128" s="30" t="s">
        <v>73</v>
      </c>
      <c r="B128" s="31" t="s">
        <v>9</v>
      </c>
      <c r="C128" s="30"/>
      <c r="D128" s="35"/>
      <c r="E128" s="35"/>
      <c r="F128" s="35"/>
    </row>
    <row r="129" spans="1:7" s="6" customFormat="1" hidden="1" outlineLevel="1">
      <c r="A129" s="30" t="s">
        <v>264</v>
      </c>
      <c r="B129" s="31" t="s">
        <v>202</v>
      </c>
      <c r="C129" s="30" t="s">
        <v>203</v>
      </c>
      <c r="D129" s="35"/>
      <c r="E129" s="35"/>
      <c r="F129" s="35"/>
    </row>
    <row r="130" spans="1:7" s="6" customFormat="1" ht="25.5" hidden="1" outlineLevel="1">
      <c r="A130" s="30" t="s">
        <v>265</v>
      </c>
      <c r="B130" s="31" t="s">
        <v>205</v>
      </c>
      <c r="C130" s="57" t="s">
        <v>206</v>
      </c>
      <c r="D130" s="35"/>
      <c r="E130" s="35"/>
      <c r="F130" s="35"/>
    </row>
    <row r="131" spans="1:7" s="6" customFormat="1" ht="25.5" hidden="1" outlineLevel="1">
      <c r="A131" s="30" t="s">
        <v>266</v>
      </c>
      <c r="B131" s="31" t="s">
        <v>208</v>
      </c>
      <c r="C131" s="30"/>
      <c r="D131" s="35"/>
      <c r="E131" s="35"/>
      <c r="F131" s="35"/>
    </row>
    <row r="132" spans="1:7" s="6" customFormat="1" hidden="1" outlineLevel="1">
      <c r="A132" s="30" t="s">
        <v>75</v>
      </c>
      <c r="B132" s="31" t="s">
        <v>267</v>
      </c>
      <c r="C132" s="30" t="s">
        <v>76</v>
      </c>
      <c r="D132" s="35"/>
      <c r="E132" s="35"/>
      <c r="F132" s="35"/>
    </row>
    <row r="133" spans="1:7" s="6" customFormat="1" hidden="1" outlineLevel="1">
      <c r="A133" s="30" t="s">
        <v>80</v>
      </c>
      <c r="B133" s="31" t="s">
        <v>268</v>
      </c>
      <c r="C133" s="30" t="s">
        <v>76</v>
      </c>
      <c r="D133" s="35"/>
      <c r="E133" s="35"/>
      <c r="F133" s="35"/>
    </row>
    <row r="134" spans="1:7" s="6" customFormat="1" hidden="1" outlineLevel="1">
      <c r="A134" s="30" t="s">
        <v>90</v>
      </c>
      <c r="B134" s="31" t="s">
        <v>269</v>
      </c>
      <c r="C134" s="30" t="s">
        <v>76</v>
      </c>
      <c r="D134" s="35"/>
      <c r="E134" s="35"/>
      <c r="F134" s="35"/>
    </row>
    <row r="135" spans="1:7" s="6" customFormat="1" hidden="1" outlineLevel="1">
      <c r="A135" s="30" t="s">
        <v>91</v>
      </c>
      <c r="B135" s="31" t="s">
        <v>162</v>
      </c>
      <c r="C135" s="30" t="s">
        <v>76</v>
      </c>
      <c r="D135" s="35"/>
      <c r="E135" s="35"/>
      <c r="F135" s="35"/>
    </row>
    <row r="136" spans="1:7" s="6" customFormat="1" ht="25.5" hidden="1" outlineLevel="1">
      <c r="A136" s="30" t="s">
        <v>100</v>
      </c>
      <c r="B136" s="31" t="s">
        <v>270</v>
      </c>
      <c r="C136" s="30" t="s">
        <v>271</v>
      </c>
      <c r="D136" s="35"/>
      <c r="E136" s="35"/>
      <c r="F136" s="35"/>
    </row>
    <row r="137" spans="1:7" s="6" customFormat="1" ht="38.25" hidden="1" outlineLevel="1">
      <c r="A137" s="30" t="s">
        <v>105</v>
      </c>
      <c r="B137" s="31" t="s">
        <v>10</v>
      </c>
      <c r="C137" s="30"/>
      <c r="D137" s="35"/>
      <c r="E137" s="35"/>
      <c r="F137" s="35"/>
    </row>
    <row r="138" spans="1:7" s="6" customFormat="1" ht="26.25" customHeight="1" collapsed="1">
      <c r="A138" s="109" t="s">
        <v>272</v>
      </c>
      <c r="B138" s="110"/>
      <c r="C138" s="110"/>
      <c r="D138" s="110"/>
      <c r="E138" s="110"/>
      <c r="F138" s="111"/>
    </row>
    <row r="139" spans="1:7">
      <c r="A139" s="30" t="s">
        <v>64</v>
      </c>
      <c r="B139" s="31" t="s">
        <v>25</v>
      </c>
      <c r="C139" s="30" t="s">
        <v>27</v>
      </c>
      <c r="D139" s="23">
        <f>[2]Ф4!$J$11</f>
        <v>83.8</v>
      </c>
      <c r="E139" s="23">
        <f>'[3]0.1'!$I$11</f>
        <v>83.799999999999983</v>
      </c>
      <c r="F139" s="23">
        <f>'[3]0.1'!$L$11</f>
        <v>83.799999999999983</v>
      </c>
    </row>
    <row r="140" spans="1:7" ht="38.25">
      <c r="A140" s="30" t="s">
        <v>65</v>
      </c>
      <c r="B140" s="31" t="s">
        <v>26</v>
      </c>
      <c r="C140" s="30" t="s">
        <v>27</v>
      </c>
      <c r="D140" s="23">
        <f>[2]Ф4!$J$12-[2]Ф4!$J$14</f>
        <v>74.836396569915593</v>
      </c>
      <c r="E140" s="23">
        <f>'[3]0.1'!$I$12</f>
        <v>77.976807849035666</v>
      </c>
      <c r="F140" s="23">
        <f>'[3]0.1'!$L$12</f>
        <v>78.398375629373604</v>
      </c>
    </row>
    <row r="141" spans="1:7">
      <c r="A141" s="30" t="s">
        <v>66</v>
      </c>
      <c r="B141" s="31" t="s">
        <v>67</v>
      </c>
      <c r="C141" s="30" t="s">
        <v>128</v>
      </c>
      <c r="D141" s="23">
        <f>'[4]ЧТЭЦ-1 НМ'!$E$7</f>
        <v>315.07400000000007</v>
      </c>
      <c r="E141" s="23">
        <f>'[3]0.1'!$I$13</f>
        <v>614.44599999999991</v>
      </c>
      <c r="F141" s="23">
        <f>'[3]0.1'!$L$13</f>
        <v>552.68599999999992</v>
      </c>
      <c r="G141" s="41"/>
    </row>
    <row r="142" spans="1:7">
      <c r="A142" s="30" t="s">
        <v>68</v>
      </c>
      <c r="B142" s="31" t="s">
        <v>69</v>
      </c>
      <c r="C142" s="30" t="s">
        <v>128</v>
      </c>
      <c r="D142" s="23">
        <f>'[4]ЧТЭЦ-1 НМ'!$E$22</f>
        <v>260.21800000000007</v>
      </c>
      <c r="E142" s="23">
        <f>'[3]0.1'!$I$15</f>
        <v>571.0456999999999</v>
      </c>
      <c r="F142" s="23">
        <f>'[3]0.1'!$L$15</f>
        <v>516.37799999999993</v>
      </c>
    </row>
    <row r="143" spans="1:7">
      <c r="A143" s="30" t="s">
        <v>70</v>
      </c>
      <c r="B143" s="31" t="s">
        <v>71</v>
      </c>
      <c r="C143" s="30" t="s">
        <v>72</v>
      </c>
      <c r="D143" s="23">
        <f>'[4]ЧТЭЦ-1 НМ'!$E$23</f>
        <v>1089.7360000000001</v>
      </c>
      <c r="E143" s="23">
        <f>'[3]0.1'!$I$16</f>
        <v>713.25810000000001</v>
      </c>
      <c r="F143" s="23">
        <f>'[3]0.1'!$L$16</f>
        <v>610.197</v>
      </c>
    </row>
    <row r="144" spans="1:7">
      <c r="A144" s="30" t="s">
        <v>73</v>
      </c>
      <c r="B144" s="31" t="s">
        <v>74</v>
      </c>
      <c r="C144" s="30" t="s">
        <v>72</v>
      </c>
      <c r="D144" s="23">
        <f>'[4]ЧТЭЦ-1 НМ'!$E$29</f>
        <v>1087.779497</v>
      </c>
      <c r="E144" s="23">
        <f>'[3]0.1'!$I$17</f>
        <v>711.36410000000001</v>
      </c>
      <c r="F144" s="23">
        <f>'[3]0.1'!$L$17</f>
        <v>608.24800000000005</v>
      </c>
    </row>
    <row r="145" spans="1:8">
      <c r="A145" s="30" t="s">
        <v>75</v>
      </c>
      <c r="B145" s="31" t="s">
        <v>8</v>
      </c>
      <c r="C145" s="30" t="s">
        <v>76</v>
      </c>
      <c r="D145" s="34"/>
      <c r="E145" s="23">
        <f>'[3]0.1'!$I$43</f>
        <v>791591.15642807819</v>
      </c>
      <c r="F145" s="23">
        <f>'[3]0.1'!$L$43</f>
        <v>803393.03525025502</v>
      </c>
    </row>
    <row r="146" spans="1:8">
      <c r="A146" s="30"/>
      <c r="B146" s="31" t="s">
        <v>188</v>
      </c>
      <c r="C146" s="30"/>
      <c r="D146" s="34"/>
      <c r="E146" s="34"/>
      <c r="F146" s="34"/>
    </row>
    <row r="147" spans="1:8">
      <c r="A147" s="30" t="s">
        <v>77</v>
      </c>
      <c r="B147" s="32" t="s">
        <v>11</v>
      </c>
      <c r="C147" s="30" t="s">
        <v>76</v>
      </c>
      <c r="D147" s="34"/>
      <c r="E147" s="23">
        <f>'[3]0.1'!$G$43</f>
        <v>628518.64959462814</v>
      </c>
      <c r="F147" s="23">
        <f>'[3]0.1'!$J$43</f>
        <v>631897.01588078309</v>
      </c>
    </row>
    <row r="148" spans="1:8">
      <c r="A148" s="30" t="s">
        <v>78</v>
      </c>
      <c r="B148" s="32" t="s">
        <v>12</v>
      </c>
      <c r="C148" s="30" t="s">
        <v>76</v>
      </c>
      <c r="D148" s="34"/>
      <c r="E148" s="23">
        <f>'[3]0.1'!$H$43</f>
        <v>163072.50683345</v>
      </c>
      <c r="F148" s="23">
        <f>'[3]0.1'!$K$43</f>
        <v>171496.01936947196</v>
      </c>
    </row>
    <row r="149" spans="1:8" ht="25.5">
      <c r="A149" s="30" t="s">
        <v>79</v>
      </c>
      <c r="B149" s="32" t="s">
        <v>13</v>
      </c>
      <c r="C149" s="30" t="s">
        <v>76</v>
      </c>
      <c r="D149" s="35"/>
      <c r="E149" s="35"/>
      <c r="F149" s="35"/>
    </row>
    <row r="150" spans="1:8">
      <c r="A150" s="30" t="s">
        <v>80</v>
      </c>
      <c r="B150" s="31" t="s">
        <v>81</v>
      </c>
      <c r="C150" s="30" t="s">
        <v>76</v>
      </c>
      <c r="D150" s="35"/>
      <c r="E150" s="23">
        <f>'[3]0.1'!$I$31</f>
        <v>1284800.9331234416</v>
      </c>
      <c r="F150" s="23">
        <f>'[3]0.1'!$L$31</f>
        <v>1253068.0843590491</v>
      </c>
      <c r="G150" s="41"/>
      <c r="H150" s="41"/>
    </row>
    <row r="151" spans="1:8">
      <c r="A151" s="30"/>
      <c r="B151" s="31" t="s">
        <v>188</v>
      </c>
      <c r="C151" s="30"/>
      <c r="D151" s="34"/>
      <c r="E151" s="34"/>
      <c r="F151" s="34"/>
    </row>
    <row r="152" spans="1:8">
      <c r="A152" s="30" t="s">
        <v>82</v>
      </c>
      <c r="B152" s="32" t="s">
        <v>83</v>
      </c>
      <c r="C152" s="30" t="s">
        <v>76</v>
      </c>
      <c r="D152" s="34"/>
      <c r="E152" s="23">
        <f>'[3]0.1'!$I$32</f>
        <v>627341.1179563948</v>
      </c>
      <c r="F152" s="23">
        <f>'[3]0.1'!$L$32</f>
        <v>630713.58800967503</v>
      </c>
      <c r="G152" s="41"/>
      <c r="H152" s="41"/>
    </row>
    <row r="153" spans="1:8" ht="25.5">
      <c r="A153" s="30"/>
      <c r="B153" s="32" t="s">
        <v>84</v>
      </c>
      <c r="C153" s="30" t="s">
        <v>28</v>
      </c>
      <c r="D153" s="23">
        <f>'[4]ЧТЭЦ-1 НМ'!$E$32</f>
        <v>232.63090970371044</v>
      </c>
      <c r="E153" s="23">
        <f>'[3]4'!$L$24</f>
        <v>181.1</v>
      </c>
      <c r="F153" s="23">
        <f>'[3]4'!$M$24</f>
        <v>181.10000000000002</v>
      </c>
      <c r="G153" s="41"/>
      <c r="H153" s="41"/>
    </row>
    <row r="154" spans="1:8">
      <c r="A154" s="30" t="s">
        <v>85</v>
      </c>
      <c r="B154" s="32" t="s">
        <v>86</v>
      </c>
      <c r="C154" s="30" t="s">
        <v>76</v>
      </c>
      <c r="D154" s="34"/>
      <c r="E154" s="23">
        <f>'[3]0.1'!$I$33</f>
        <v>657459.81516704685</v>
      </c>
      <c r="F154" s="23">
        <f>'[3]0.1'!$L$33</f>
        <v>622354.49634937407</v>
      </c>
    </row>
    <row r="155" spans="1:8">
      <c r="A155" s="30"/>
      <c r="B155" s="32" t="s">
        <v>87</v>
      </c>
      <c r="C155" s="30" t="s">
        <v>88</v>
      </c>
      <c r="D155" s="23">
        <f>'[4]ЧТЭЦ-1 НМ'!$E$36</f>
        <v>165.86494343584133</v>
      </c>
      <c r="E155" s="23">
        <f>'[3]4'!$L$28</f>
        <v>152.1</v>
      </c>
      <c r="F155" s="23">
        <f>'[3]4'!$M$28</f>
        <v>152.1</v>
      </c>
    </row>
    <row r="156" spans="1:8" ht="25.5">
      <c r="A156" s="30"/>
      <c r="B156" s="7" t="s">
        <v>89</v>
      </c>
      <c r="C156" s="30" t="s">
        <v>24</v>
      </c>
      <c r="D156" s="70" t="s">
        <v>308</v>
      </c>
      <c r="E156" s="66" t="s">
        <v>317</v>
      </c>
      <c r="F156" s="88" t="s">
        <v>317</v>
      </c>
    </row>
    <row r="157" spans="1:8">
      <c r="A157" s="30" t="s">
        <v>90</v>
      </c>
      <c r="B157" s="7" t="s">
        <v>14</v>
      </c>
      <c r="C157" s="30" t="s">
        <v>76</v>
      </c>
      <c r="D157" s="35"/>
      <c r="E157" s="35"/>
      <c r="F157" s="35"/>
    </row>
    <row r="158" spans="1:8" ht="25.5">
      <c r="A158" s="30" t="s">
        <v>91</v>
      </c>
      <c r="B158" s="7" t="s">
        <v>9</v>
      </c>
      <c r="C158" s="30" t="s">
        <v>24</v>
      </c>
      <c r="D158" s="35"/>
      <c r="E158" s="35"/>
      <c r="F158" s="35"/>
    </row>
    <row r="159" spans="1:8">
      <c r="A159" s="30" t="s">
        <v>92</v>
      </c>
      <c r="B159" s="32" t="s">
        <v>93</v>
      </c>
      <c r="C159" s="30" t="s">
        <v>94</v>
      </c>
      <c r="D159" s="35"/>
      <c r="E159" s="35"/>
      <c r="F159" s="35"/>
    </row>
    <row r="160" spans="1:8" ht="25.5">
      <c r="A160" s="33" t="s">
        <v>95</v>
      </c>
      <c r="B160" s="32" t="s">
        <v>96</v>
      </c>
      <c r="C160" s="43" t="s">
        <v>97</v>
      </c>
      <c r="D160" s="35"/>
      <c r="E160" s="35"/>
      <c r="F160" s="35"/>
    </row>
    <row r="161" spans="1:7" ht="25.5">
      <c r="A161" s="30" t="s">
        <v>98</v>
      </c>
      <c r="B161" s="32" t="s">
        <v>99</v>
      </c>
      <c r="C161" s="30" t="s">
        <v>24</v>
      </c>
      <c r="D161" s="35"/>
      <c r="E161" s="35"/>
      <c r="F161" s="35"/>
    </row>
    <row r="162" spans="1:7">
      <c r="A162" s="30" t="s">
        <v>100</v>
      </c>
      <c r="B162" s="7" t="s">
        <v>101</v>
      </c>
      <c r="C162" s="30" t="s">
        <v>76</v>
      </c>
      <c r="D162" s="35"/>
      <c r="E162" s="35"/>
      <c r="F162" s="35"/>
      <c r="G162" s="41"/>
    </row>
    <row r="163" spans="1:7">
      <c r="A163" s="30"/>
      <c r="B163" s="31" t="s">
        <v>188</v>
      </c>
      <c r="C163" s="30"/>
      <c r="D163" s="35"/>
      <c r="E163" s="35"/>
      <c r="F163" s="35"/>
    </row>
    <row r="164" spans="1:7">
      <c r="A164" s="30" t="s">
        <v>102</v>
      </c>
      <c r="B164" s="32" t="s">
        <v>15</v>
      </c>
      <c r="C164" s="30" t="s">
        <v>76</v>
      </c>
      <c r="D164" s="35"/>
      <c r="E164" s="35"/>
      <c r="F164" s="35"/>
      <c r="G164" s="41"/>
    </row>
    <row r="165" spans="1:7">
      <c r="A165" s="30" t="s">
        <v>103</v>
      </c>
      <c r="B165" s="32" t="s">
        <v>16</v>
      </c>
      <c r="C165" s="30" t="s">
        <v>76</v>
      </c>
      <c r="D165" s="35"/>
      <c r="E165" s="35"/>
      <c r="F165" s="35"/>
    </row>
    <row r="166" spans="1:7" ht="25.5">
      <c r="A166" s="30" t="s">
        <v>104</v>
      </c>
      <c r="B166" s="32" t="s">
        <v>17</v>
      </c>
      <c r="C166" s="30" t="s">
        <v>76</v>
      </c>
      <c r="D166" s="35"/>
      <c r="E166" s="35"/>
      <c r="F166" s="35"/>
    </row>
    <row r="167" spans="1:7">
      <c r="A167" s="30" t="s">
        <v>145</v>
      </c>
      <c r="B167" s="32" t="s">
        <v>146</v>
      </c>
      <c r="C167" s="30" t="s">
        <v>76</v>
      </c>
      <c r="D167" s="35"/>
      <c r="E167" s="35"/>
      <c r="F167" s="35"/>
    </row>
    <row r="168" spans="1:7">
      <c r="A168" s="30" t="s">
        <v>105</v>
      </c>
      <c r="B168" s="7" t="s">
        <v>106</v>
      </c>
      <c r="C168" s="30" t="s">
        <v>76</v>
      </c>
      <c r="D168" s="35"/>
      <c r="E168" s="35"/>
      <c r="F168" s="35"/>
    </row>
    <row r="169" spans="1:7">
      <c r="A169" s="30"/>
      <c r="B169" s="31" t="s">
        <v>188</v>
      </c>
      <c r="C169" s="30"/>
      <c r="D169" s="35"/>
      <c r="E169" s="35"/>
      <c r="F169" s="35"/>
    </row>
    <row r="170" spans="1:7">
      <c r="A170" s="30" t="s">
        <v>107</v>
      </c>
      <c r="B170" s="32" t="s">
        <v>18</v>
      </c>
      <c r="C170" s="30" t="s">
        <v>76</v>
      </c>
      <c r="D170" s="35"/>
      <c r="E170" s="35"/>
      <c r="F170" s="35"/>
    </row>
    <row r="171" spans="1:7">
      <c r="A171" s="30" t="s">
        <v>108</v>
      </c>
      <c r="B171" s="32" t="s">
        <v>31</v>
      </c>
      <c r="C171" s="30" t="s">
        <v>76</v>
      </c>
      <c r="D171" s="35"/>
      <c r="E171" s="35"/>
      <c r="F171" s="35"/>
    </row>
    <row r="172" spans="1:7">
      <c r="A172" s="30" t="s">
        <v>109</v>
      </c>
      <c r="B172" s="7" t="s">
        <v>110</v>
      </c>
      <c r="C172" s="30" t="s">
        <v>76</v>
      </c>
      <c r="D172" s="35"/>
      <c r="E172" s="35"/>
      <c r="F172" s="35"/>
    </row>
    <row r="173" spans="1:7">
      <c r="A173" s="30"/>
      <c r="B173" s="31" t="s">
        <v>188</v>
      </c>
      <c r="C173" s="30"/>
      <c r="D173" s="34"/>
      <c r="E173" s="35"/>
      <c r="F173" s="35"/>
    </row>
    <row r="174" spans="1:7">
      <c r="A174" s="30" t="s">
        <v>111</v>
      </c>
      <c r="B174" s="32" t="s">
        <v>15</v>
      </c>
      <c r="C174" s="30" t="s">
        <v>76</v>
      </c>
      <c r="D174" s="35"/>
      <c r="E174" s="35"/>
      <c r="F174" s="35"/>
    </row>
    <row r="175" spans="1:7">
      <c r="A175" s="30" t="s">
        <v>112</v>
      </c>
      <c r="B175" s="32" t="s">
        <v>16</v>
      </c>
      <c r="C175" s="30" t="s">
        <v>76</v>
      </c>
      <c r="D175" s="35"/>
      <c r="E175" s="35"/>
      <c r="F175" s="35"/>
    </row>
    <row r="176" spans="1:7" ht="25.5">
      <c r="A176" s="30" t="s">
        <v>113</v>
      </c>
      <c r="B176" s="32" t="s">
        <v>17</v>
      </c>
      <c r="C176" s="30" t="s">
        <v>76</v>
      </c>
      <c r="D176" s="35"/>
      <c r="E176" s="35"/>
      <c r="F176" s="35"/>
    </row>
    <row r="177" spans="1:6" ht="25.5">
      <c r="A177" s="30" t="s">
        <v>114</v>
      </c>
      <c r="B177" s="7" t="s">
        <v>115</v>
      </c>
      <c r="C177" s="30" t="s">
        <v>76</v>
      </c>
      <c r="D177" s="35"/>
      <c r="E177" s="35"/>
      <c r="F177" s="35"/>
    </row>
    <row r="178" spans="1:6">
      <c r="A178" s="30"/>
      <c r="B178" s="31" t="s">
        <v>188</v>
      </c>
      <c r="C178" s="30"/>
      <c r="D178" s="34"/>
      <c r="E178" s="35"/>
      <c r="F178" s="35"/>
    </row>
    <row r="179" spans="1:6">
      <c r="A179" s="30" t="s">
        <v>116</v>
      </c>
      <c r="B179" s="32" t="s">
        <v>15</v>
      </c>
      <c r="C179" s="30" t="s">
        <v>76</v>
      </c>
      <c r="D179" s="35"/>
      <c r="E179" s="35"/>
      <c r="F179" s="35"/>
    </row>
    <row r="180" spans="1:6">
      <c r="A180" s="30" t="s">
        <v>117</v>
      </c>
      <c r="B180" s="32" t="s">
        <v>16</v>
      </c>
      <c r="C180" s="30" t="s">
        <v>76</v>
      </c>
      <c r="D180" s="35"/>
      <c r="E180" s="35"/>
      <c r="F180" s="35"/>
    </row>
    <row r="181" spans="1:6" ht="25.5">
      <c r="A181" s="30" t="s">
        <v>118</v>
      </c>
      <c r="B181" s="32" t="s">
        <v>17</v>
      </c>
      <c r="C181" s="30" t="s">
        <v>76</v>
      </c>
      <c r="D181" s="35"/>
      <c r="E181" s="35"/>
      <c r="F181" s="35"/>
    </row>
    <row r="182" spans="1:6">
      <c r="A182" s="30" t="s">
        <v>119</v>
      </c>
      <c r="B182" s="7" t="s">
        <v>162</v>
      </c>
      <c r="C182" s="30" t="s">
        <v>76</v>
      </c>
      <c r="D182" s="35"/>
      <c r="E182" s="35"/>
      <c r="F182" s="35"/>
    </row>
    <row r="183" spans="1:6" ht="25.5">
      <c r="A183" s="30" t="s">
        <v>120</v>
      </c>
      <c r="B183" s="7" t="s">
        <v>325</v>
      </c>
      <c r="C183" s="30" t="s">
        <v>121</v>
      </c>
      <c r="D183" s="35"/>
      <c r="E183" s="35"/>
      <c r="F183" s="35"/>
    </row>
    <row r="184" spans="1:6" ht="258" customHeight="1">
      <c r="A184" s="30" t="s">
        <v>122</v>
      </c>
      <c r="B184" s="7" t="s">
        <v>10</v>
      </c>
      <c r="C184" s="30" t="s">
        <v>24</v>
      </c>
      <c r="D184" s="116" t="s">
        <v>321</v>
      </c>
      <c r="E184" s="117"/>
      <c r="F184" s="118"/>
    </row>
    <row r="185" spans="1:6">
      <c r="B185" s="6"/>
    </row>
    <row r="186" spans="1:6">
      <c r="A186" s="113" t="s">
        <v>124</v>
      </c>
      <c r="B186" s="113"/>
      <c r="C186" s="113"/>
      <c r="D186" s="113"/>
      <c r="E186" s="113"/>
      <c r="F186" s="113"/>
    </row>
    <row r="187" spans="1:6">
      <c r="A187" s="58" t="s">
        <v>274</v>
      </c>
      <c r="C187" s="27"/>
    </row>
    <row r="188" spans="1:6">
      <c r="A188" s="58" t="s">
        <v>275</v>
      </c>
    </row>
    <row r="189" spans="1:6">
      <c r="A189" s="58" t="s">
        <v>276</v>
      </c>
    </row>
    <row r="191" spans="1:6">
      <c r="A191" s="56" t="s">
        <v>277</v>
      </c>
    </row>
    <row r="192" spans="1:6" ht="93" customHeight="1">
      <c r="A192" s="112" t="s">
        <v>301</v>
      </c>
      <c r="B192" s="112"/>
      <c r="C192" s="112"/>
      <c r="D192" s="112"/>
      <c r="E192" s="112"/>
      <c r="F192" s="112"/>
    </row>
    <row r="193" spans="1:6" ht="12.75" customHeight="1">
      <c r="A193" s="112" t="s">
        <v>278</v>
      </c>
      <c r="B193" s="112"/>
      <c r="C193" s="112"/>
      <c r="D193" s="112"/>
      <c r="E193" s="112"/>
      <c r="F193" s="112"/>
    </row>
    <row r="194" spans="1:6">
      <c r="A194" s="112"/>
      <c r="B194" s="112"/>
      <c r="C194" s="112"/>
      <c r="D194" s="112"/>
      <c r="E194" s="112"/>
      <c r="F194" s="112"/>
    </row>
    <row r="195" spans="1:6">
      <c r="A195" s="27"/>
    </row>
    <row r="196" spans="1:6">
      <c r="A196" s="27"/>
      <c r="B196" s="26"/>
      <c r="C196" s="27"/>
    </row>
    <row r="197" spans="1:6">
      <c r="A197" s="27"/>
    </row>
    <row r="198" spans="1:6">
      <c r="A198" s="27"/>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I47"/>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5.7109375" style="1" customWidth="1"/>
    <col min="2" max="2" width="44.140625" style="10" customWidth="1"/>
    <col min="3" max="3" width="14.28515625" style="22"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2"/>
      <c r="I1" s="21" t="s">
        <v>60</v>
      </c>
    </row>
    <row r="2" spans="1:9" ht="39.75" customHeight="1">
      <c r="F2" s="22"/>
      <c r="H2" s="121" t="s">
        <v>152</v>
      </c>
      <c r="I2" s="121"/>
    </row>
    <row r="3" spans="1:9">
      <c r="B3" s="54"/>
      <c r="F3" s="22"/>
    </row>
    <row r="4" spans="1:9">
      <c r="A4" s="96" t="s">
        <v>32</v>
      </c>
      <c r="B4" s="122"/>
      <c r="C4" s="122"/>
      <c r="D4" s="122"/>
      <c r="E4" s="122"/>
      <c r="F4" s="122"/>
      <c r="G4" s="122"/>
      <c r="H4" s="122"/>
      <c r="I4" s="122"/>
    </row>
    <row r="5" spans="1:9">
      <c r="A5" s="96" t="str">
        <f>Титульный!$C$9</f>
        <v>Челябинская ТЭЦ-1 (ТГ-10, ТГ-11) НВ</v>
      </c>
      <c r="B5" s="122"/>
      <c r="C5" s="122"/>
      <c r="D5" s="122"/>
      <c r="E5" s="122"/>
      <c r="F5" s="122"/>
      <c r="G5" s="122"/>
      <c r="H5" s="122"/>
      <c r="I5" s="122"/>
    </row>
    <row r="7" spans="1:9" s="1" customFormat="1" ht="32.25" customHeight="1">
      <c r="A7" s="123" t="s">
        <v>63</v>
      </c>
      <c r="B7" s="123" t="s">
        <v>6</v>
      </c>
      <c r="C7" s="123" t="s">
        <v>129</v>
      </c>
      <c r="D7" s="123" t="s">
        <v>144</v>
      </c>
      <c r="E7" s="123"/>
      <c r="F7" s="123" t="s">
        <v>126</v>
      </c>
      <c r="G7" s="123"/>
      <c r="H7" s="123" t="s">
        <v>127</v>
      </c>
      <c r="I7" s="123"/>
    </row>
    <row r="8" spans="1:9" s="1" customFormat="1">
      <c r="A8" s="123"/>
      <c r="B8" s="123"/>
      <c r="C8" s="123"/>
      <c r="D8" s="36">
        <f>Титульный!$B$5-2</f>
        <v>2024</v>
      </c>
      <c r="E8" s="37" t="s">
        <v>53</v>
      </c>
      <c r="F8" s="36">
        <f>Титульный!$B$5-1</f>
        <v>2025</v>
      </c>
      <c r="G8" s="37" t="s">
        <v>53</v>
      </c>
      <c r="H8" s="36">
        <f>Титульный!$B$5</f>
        <v>2026</v>
      </c>
      <c r="I8" s="37" t="s">
        <v>53</v>
      </c>
    </row>
    <row r="9" spans="1:9" s="1" customFormat="1">
      <c r="A9" s="123"/>
      <c r="B9" s="123"/>
      <c r="C9" s="123"/>
      <c r="D9" s="44" t="s">
        <v>216</v>
      </c>
      <c r="E9" s="44" t="s">
        <v>217</v>
      </c>
      <c r="F9" s="44" t="s">
        <v>216</v>
      </c>
      <c r="G9" s="44" t="s">
        <v>217</v>
      </c>
      <c r="H9" s="44" t="s">
        <v>216</v>
      </c>
      <c r="I9" s="44" t="s">
        <v>217</v>
      </c>
    </row>
    <row r="10" spans="1:9" s="1" customFormat="1">
      <c r="A10" s="60" t="s">
        <v>292</v>
      </c>
      <c r="B10" s="61"/>
      <c r="C10" s="61"/>
      <c r="D10" s="38"/>
      <c r="E10" s="38"/>
      <c r="F10" s="38"/>
      <c r="G10" s="38"/>
      <c r="H10" s="38"/>
      <c r="I10" s="38"/>
    </row>
    <row r="11" spans="1:9" s="1" customFormat="1" ht="25.5" hidden="1" outlineLevel="1">
      <c r="A11" s="57" t="s">
        <v>155</v>
      </c>
      <c r="B11" s="31" t="s">
        <v>279</v>
      </c>
      <c r="C11" s="30"/>
      <c r="D11" s="38"/>
      <c r="E11" s="38"/>
      <c r="F11" s="38"/>
      <c r="G11" s="38"/>
      <c r="H11" s="38"/>
      <c r="I11" s="38"/>
    </row>
    <row r="12" spans="1:9" s="1" customFormat="1" ht="140.25" hidden="1" outlineLevel="1">
      <c r="A12" s="57"/>
      <c r="B12" s="31" t="s">
        <v>280</v>
      </c>
      <c r="C12" s="57" t="s">
        <v>281</v>
      </c>
      <c r="D12" s="38"/>
      <c r="E12" s="38"/>
      <c r="F12" s="38"/>
      <c r="G12" s="38"/>
      <c r="H12" s="38"/>
      <c r="I12" s="38"/>
    </row>
    <row r="13" spans="1:9" s="1" customFormat="1" ht="153" hidden="1" outlineLevel="1">
      <c r="A13" s="57"/>
      <c r="B13" s="31" t="s">
        <v>282</v>
      </c>
      <c r="C13" s="30" t="s">
        <v>283</v>
      </c>
      <c r="D13" s="38"/>
      <c r="E13" s="38"/>
      <c r="F13" s="38"/>
      <c r="G13" s="38"/>
      <c r="H13" s="38"/>
      <c r="I13" s="38"/>
    </row>
    <row r="14" spans="1:9" s="1" customFormat="1" hidden="1" outlineLevel="1">
      <c r="A14" s="57" t="s">
        <v>157</v>
      </c>
      <c r="B14" s="31" t="s">
        <v>284</v>
      </c>
      <c r="C14" s="30"/>
      <c r="D14" s="38"/>
      <c r="E14" s="38"/>
      <c r="F14" s="38"/>
      <c r="G14" s="38"/>
      <c r="H14" s="38"/>
      <c r="I14" s="38"/>
    </row>
    <row r="15" spans="1:9" s="1" customFormat="1" hidden="1" outlineLevel="1">
      <c r="A15" s="57"/>
      <c r="B15" s="31" t="s">
        <v>285</v>
      </c>
      <c r="C15" s="30"/>
      <c r="D15" s="38"/>
      <c r="E15" s="38"/>
      <c r="F15" s="38"/>
      <c r="G15" s="38"/>
      <c r="H15" s="38"/>
      <c r="I15" s="38"/>
    </row>
    <row r="16" spans="1:9" s="1" customFormat="1" ht="25.5" hidden="1" outlineLevel="1">
      <c r="A16" s="57"/>
      <c r="B16" s="31" t="s">
        <v>286</v>
      </c>
      <c r="C16" s="57" t="s">
        <v>281</v>
      </c>
      <c r="D16" s="38"/>
      <c r="E16" s="38"/>
      <c r="F16" s="38"/>
      <c r="G16" s="38"/>
      <c r="H16" s="38"/>
      <c r="I16" s="38"/>
    </row>
    <row r="17" spans="1:9" s="1" customFormat="1" ht="25.5" hidden="1" outlineLevel="1">
      <c r="A17" s="57"/>
      <c r="B17" s="31" t="s">
        <v>287</v>
      </c>
      <c r="C17" s="30" t="s">
        <v>283</v>
      </c>
      <c r="D17" s="38"/>
      <c r="E17" s="38"/>
      <c r="F17" s="38"/>
      <c r="G17" s="38"/>
      <c r="H17" s="38"/>
      <c r="I17" s="38"/>
    </row>
    <row r="18" spans="1:9" s="1" customFormat="1" hidden="1" outlineLevel="1">
      <c r="A18" s="57"/>
      <c r="B18" s="31" t="s">
        <v>288</v>
      </c>
      <c r="C18" s="30" t="s">
        <v>283</v>
      </c>
      <c r="D18" s="38"/>
      <c r="E18" s="38"/>
      <c r="F18" s="38"/>
      <c r="G18" s="38"/>
      <c r="H18" s="38"/>
      <c r="I18" s="38"/>
    </row>
    <row r="19" spans="1:9" s="1" customFormat="1" collapsed="1">
      <c r="A19" s="59" t="s">
        <v>300</v>
      </c>
      <c r="B19" s="31"/>
      <c r="C19" s="30" t="s">
        <v>283</v>
      </c>
      <c r="D19" s="38"/>
      <c r="E19" s="38"/>
      <c r="F19" s="38"/>
      <c r="G19" s="38"/>
      <c r="H19" s="38"/>
      <c r="I19" s="38"/>
    </row>
    <row r="20" spans="1:9" s="1" customFormat="1">
      <c r="A20" s="59" t="s">
        <v>299</v>
      </c>
      <c r="B20" s="31"/>
      <c r="C20" s="30"/>
      <c r="D20" s="38"/>
      <c r="E20" s="38"/>
      <c r="F20" s="38"/>
      <c r="G20" s="38"/>
      <c r="H20" s="38"/>
      <c r="I20" s="38"/>
    </row>
    <row r="21" spans="1:9" s="1" customFormat="1" ht="25.5" hidden="1" outlineLevel="1">
      <c r="A21" s="57" t="s">
        <v>168</v>
      </c>
      <c r="B21" s="31" t="s">
        <v>289</v>
      </c>
      <c r="C21" s="30" t="s">
        <v>283</v>
      </c>
      <c r="D21" s="38"/>
      <c r="E21" s="38"/>
      <c r="F21" s="38"/>
      <c r="G21" s="38"/>
      <c r="H21" s="38"/>
      <c r="I21" s="38"/>
    </row>
    <row r="22" spans="1:9" s="1" customFormat="1" ht="51" hidden="1" outlineLevel="1">
      <c r="A22" s="57" t="s">
        <v>170</v>
      </c>
      <c r="B22" s="31" t="s">
        <v>290</v>
      </c>
      <c r="C22" s="30" t="s">
        <v>283</v>
      </c>
      <c r="D22" s="38"/>
      <c r="E22" s="38"/>
      <c r="F22" s="38"/>
      <c r="G22" s="38"/>
      <c r="H22" s="38"/>
      <c r="I22" s="38"/>
    </row>
    <row r="23" spans="1:9" s="1" customFormat="1" ht="25.5" hidden="1" outlineLevel="1">
      <c r="A23" s="57" t="s">
        <v>173</v>
      </c>
      <c r="B23" s="31" t="s">
        <v>291</v>
      </c>
      <c r="C23" s="30" t="s">
        <v>283</v>
      </c>
      <c r="D23" s="38"/>
      <c r="E23" s="38"/>
      <c r="F23" s="38"/>
      <c r="G23" s="38"/>
      <c r="H23" s="38"/>
      <c r="I23" s="38"/>
    </row>
    <row r="24" spans="1:9" s="1" customFormat="1" hidden="1" outlineLevel="1">
      <c r="A24" s="57"/>
      <c r="B24" s="31" t="s">
        <v>245</v>
      </c>
      <c r="C24" s="30" t="s">
        <v>283</v>
      </c>
      <c r="D24" s="38"/>
      <c r="E24" s="38"/>
      <c r="F24" s="38"/>
      <c r="G24" s="38"/>
      <c r="H24" s="38"/>
      <c r="I24" s="38"/>
    </row>
    <row r="25" spans="1:9" s="1" customFormat="1" hidden="1" outlineLevel="1">
      <c r="A25" s="57"/>
      <c r="B25" s="31" t="s">
        <v>246</v>
      </c>
      <c r="C25" s="30" t="s">
        <v>283</v>
      </c>
      <c r="D25" s="38"/>
      <c r="E25" s="38"/>
      <c r="F25" s="38"/>
      <c r="G25" s="38"/>
      <c r="H25" s="38"/>
      <c r="I25" s="38"/>
    </row>
    <row r="26" spans="1:9" s="1" customFormat="1" hidden="1" outlineLevel="1">
      <c r="A26" s="57"/>
      <c r="B26" s="31" t="s">
        <v>247</v>
      </c>
      <c r="C26" s="30" t="s">
        <v>283</v>
      </c>
      <c r="D26" s="38"/>
      <c r="E26" s="38"/>
      <c r="F26" s="38"/>
      <c r="G26" s="38"/>
      <c r="H26" s="38"/>
      <c r="I26" s="38"/>
    </row>
    <row r="27" spans="1:9" ht="12.75" customHeight="1" collapsed="1">
      <c r="A27" s="63" t="s">
        <v>293</v>
      </c>
      <c r="B27" s="62"/>
      <c r="C27" s="64"/>
      <c r="D27" s="38"/>
      <c r="E27" s="38"/>
      <c r="F27" s="38"/>
      <c r="G27" s="38"/>
      <c r="H27" s="38"/>
      <c r="I27" s="38"/>
    </row>
    <row r="28" spans="1:9" ht="25.5">
      <c r="A28" s="43" t="s">
        <v>130</v>
      </c>
      <c r="B28" s="31" t="s">
        <v>131</v>
      </c>
      <c r="C28" s="57" t="s">
        <v>296</v>
      </c>
      <c r="D28" s="23">
        <f>'[5]Утв. тарифы на ЭЭ и ЭМ'!$D$6</f>
        <v>872.55</v>
      </c>
      <c r="E28" s="23">
        <f>'[5]Утв. тарифы на ЭЭ и ЭМ'!$E$6</f>
        <v>964.73</v>
      </c>
      <c r="F28" s="23">
        <f>'[6]Утв. тарифы на ЭЭ и ЭМ'!$D$6</f>
        <v>964.73</v>
      </c>
      <c r="G28" s="23">
        <f>'[6]Утв. тарифы на ЭЭ и ЭМ'!$E$6</f>
        <v>1100.6500000000001</v>
      </c>
      <c r="H28" s="119">
        <f>'[3]0.1'!$L$20</f>
        <v>1223.7101810704235</v>
      </c>
      <c r="I28" s="120"/>
    </row>
    <row r="29" spans="1:9" ht="25.5">
      <c r="A29" s="43"/>
      <c r="B29" s="39" t="s">
        <v>326</v>
      </c>
      <c r="C29" s="57" t="s">
        <v>296</v>
      </c>
      <c r="D29" s="38"/>
      <c r="E29" s="38"/>
      <c r="F29" s="23">
        <f>'[3]2.2'!$G$170</f>
        <v>962.93940863195814</v>
      </c>
      <c r="G29" s="23">
        <f>'[3]2.1'!$G$170</f>
        <v>1098.5830345213965</v>
      </c>
      <c r="H29" s="119">
        <f>'[3]2'!$G$170</f>
        <v>1221.4183950704235</v>
      </c>
      <c r="I29" s="120"/>
    </row>
    <row r="30" spans="1:9" ht="25.5">
      <c r="A30" s="43" t="s">
        <v>132</v>
      </c>
      <c r="B30" s="31" t="s">
        <v>133</v>
      </c>
      <c r="C30" s="57" t="s">
        <v>297</v>
      </c>
      <c r="D30" s="23">
        <f>'[5]Утв. тарифы на ЭЭ и ЭМ'!$F$6</f>
        <v>155843.85999999999</v>
      </c>
      <c r="E30" s="23">
        <f>'[5]Утв. тарифы на ЭЭ и ЭМ'!$G$6</f>
        <v>165817.87</v>
      </c>
      <c r="F30" s="23">
        <f>'[6]Утв. тарифы на ЭЭ и ЭМ'!$F$6</f>
        <v>165817.87</v>
      </c>
      <c r="G30" s="23">
        <f>'[6]Утв. тарифы на ЭЭ и ЭМ'!$G$6</f>
        <v>174274.58</v>
      </c>
      <c r="H30" s="119">
        <f>'[3]0.1'!$L$21</f>
        <v>182291.21244830292</v>
      </c>
      <c r="I30" s="120"/>
    </row>
    <row r="31" spans="1:9" ht="27.75" customHeight="1">
      <c r="A31" s="43" t="s">
        <v>134</v>
      </c>
      <c r="B31" s="31" t="s">
        <v>33</v>
      </c>
      <c r="C31" s="30" t="s">
        <v>294</v>
      </c>
      <c r="D31" s="38"/>
      <c r="E31" s="38"/>
      <c r="F31" s="38"/>
      <c r="G31" s="38"/>
      <c r="H31" s="38"/>
      <c r="I31" s="38"/>
    </row>
    <row r="32" spans="1:9" ht="26.25" customHeight="1">
      <c r="A32" s="43" t="s">
        <v>135</v>
      </c>
      <c r="B32" s="40" t="s">
        <v>34</v>
      </c>
      <c r="C32" s="30" t="s">
        <v>294</v>
      </c>
      <c r="D32" s="23">
        <f>'[7]Утв. тарифы на ТЭ и ТН'!$M$7</f>
        <v>1001.73</v>
      </c>
      <c r="E32" s="23">
        <f>'[7]Утв. тарифы на ТЭ и ТН'!$N$7</f>
        <v>1162.6400000000001</v>
      </c>
      <c r="F32" s="23">
        <f>'[8]Утв. тарифы на ТЭ и ТН'!$B$5</f>
        <v>1162.6400000000001</v>
      </c>
      <c r="G32" s="23">
        <f>'[8]Утв. тарифы на ТЭ и ТН'!$C$5</f>
        <v>1415.57</v>
      </c>
      <c r="H32" s="119">
        <f>'[9]6.1. Челябинск'!$I$12</f>
        <v>1515.3142333881635</v>
      </c>
      <c r="I32" s="120"/>
    </row>
    <row r="33" spans="1:9" ht="12.75" customHeight="1">
      <c r="A33" s="43" t="s">
        <v>136</v>
      </c>
      <c r="B33" s="40" t="s">
        <v>35</v>
      </c>
      <c r="C33" s="30" t="s">
        <v>294</v>
      </c>
      <c r="D33" s="38"/>
      <c r="E33" s="38"/>
      <c r="F33" s="38"/>
      <c r="G33" s="38"/>
      <c r="H33" s="38"/>
      <c r="I33" s="38"/>
    </row>
    <row r="34" spans="1:9" ht="12.75" customHeight="1">
      <c r="A34" s="43"/>
      <c r="B34" s="32" t="s">
        <v>36</v>
      </c>
      <c r="C34" s="30" t="s">
        <v>294</v>
      </c>
      <c r="D34" s="38"/>
      <c r="E34" s="38"/>
      <c r="F34" s="38"/>
      <c r="G34" s="38"/>
      <c r="H34" s="38"/>
      <c r="I34" s="38"/>
    </row>
    <row r="35" spans="1:9" ht="12.75" customHeight="1">
      <c r="A35" s="43"/>
      <c r="B35" s="32" t="s">
        <v>37</v>
      </c>
      <c r="C35" s="30" t="s">
        <v>294</v>
      </c>
      <c r="D35" s="38"/>
      <c r="E35" s="38"/>
      <c r="F35" s="38"/>
      <c r="G35" s="38"/>
      <c r="H35" s="38"/>
      <c r="I35" s="38"/>
    </row>
    <row r="36" spans="1:9" ht="12.75" customHeight="1">
      <c r="A36" s="43"/>
      <c r="B36" s="32" t="s">
        <v>38</v>
      </c>
      <c r="C36" s="30" t="s">
        <v>294</v>
      </c>
      <c r="D36" s="38"/>
      <c r="E36" s="38"/>
      <c r="F36" s="38"/>
      <c r="G36" s="38"/>
      <c r="H36" s="38"/>
      <c r="I36" s="38"/>
    </row>
    <row r="37" spans="1:9" ht="12.75" customHeight="1">
      <c r="A37" s="43"/>
      <c r="B37" s="32" t="s">
        <v>39</v>
      </c>
      <c r="C37" s="30" t="s">
        <v>294</v>
      </c>
      <c r="D37" s="38"/>
      <c r="E37" s="38"/>
      <c r="F37" s="38"/>
      <c r="G37" s="38"/>
      <c r="H37" s="38"/>
      <c r="I37" s="38"/>
    </row>
    <row r="38" spans="1:9" ht="12.75" customHeight="1">
      <c r="A38" s="43" t="s">
        <v>137</v>
      </c>
      <c r="B38" s="40" t="s">
        <v>40</v>
      </c>
      <c r="C38" s="30" t="s">
        <v>294</v>
      </c>
      <c r="D38" s="38"/>
      <c r="E38" s="38"/>
      <c r="F38" s="38"/>
      <c r="G38" s="38"/>
      <c r="H38" s="38"/>
      <c r="I38" s="38"/>
    </row>
    <row r="39" spans="1:9" ht="12.75" customHeight="1">
      <c r="A39" s="43" t="s">
        <v>138</v>
      </c>
      <c r="B39" s="31" t="s">
        <v>41</v>
      </c>
      <c r="C39" s="30" t="s">
        <v>24</v>
      </c>
      <c r="D39" s="38"/>
      <c r="E39" s="38"/>
      <c r="F39" s="38"/>
      <c r="G39" s="38"/>
      <c r="H39" s="38"/>
      <c r="I39" s="38"/>
    </row>
    <row r="40" spans="1:9" ht="25.5" customHeight="1">
      <c r="A40" s="43" t="s">
        <v>139</v>
      </c>
      <c r="B40" s="32" t="s">
        <v>42</v>
      </c>
      <c r="C40" s="43" t="s">
        <v>295</v>
      </c>
      <c r="D40" s="38"/>
      <c r="E40" s="38"/>
      <c r="F40" s="38"/>
      <c r="G40" s="38"/>
      <c r="H40" s="38"/>
      <c r="I40" s="38"/>
    </row>
    <row r="41" spans="1:9" ht="12.75" customHeight="1">
      <c r="A41" s="43" t="s">
        <v>140</v>
      </c>
      <c r="B41" s="40" t="s">
        <v>43</v>
      </c>
      <c r="C41" s="30" t="s">
        <v>294</v>
      </c>
      <c r="D41" s="38"/>
      <c r="E41" s="38"/>
      <c r="F41" s="38"/>
      <c r="G41" s="38"/>
      <c r="H41" s="38"/>
      <c r="I41" s="38"/>
    </row>
    <row r="42" spans="1:9" ht="25.5">
      <c r="A42" s="43" t="s">
        <v>141</v>
      </c>
      <c r="B42" s="31" t="s">
        <v>44</v>
      </c>
      <c r="C42" s="57" t="s">
        <v>298</v>
      </c>
      <c r="D42" s="38"/>
      <c r="E42" s="38"/>
      <c r="F42" s="38"/>
      <c r="G42" s="38"/>
      <c r="H42" s="38"/>
      <c r="I42" s="38"/>
    </row>
    <row r="43" spans="1:9" ht="25.5">
      <c r="A43" s="43"/>
      <c r="B43" s="32" t="s">
        <v>45</v>
      </c>
      <c r="C43" s="57" t="s">
        <v>298</v>
      </c>
      <c r="D43" s="23">
        <f>'[7]Утв. тарифы на ТЭ и ТН'!$M$11</f>
        <v>34.76</v>
      </c>
      <c r="E43" s="23">
        <f>'[7]Утв. тарифы на ТЭ и ТН'!$N$11</f>
        <v>68.069999999999993</v>
      </c>
      <c r="F43" s="23">
        <f>'[8]Утв. тарифы на ТЭ и ТН'!$B$8</f>
        <v>49.5</v>
      </c>
      <c r="G43" s="23">
        <f>'[8]Утв. тарифы на ТЭ и ТН'!$C$8</f>
        <v>49.5</v>
      </c>
      <c r="H43" s="119">
        <f>'[9]6.1 ТН_Челябинск'!$E$13</f>
        <v>55.976601896918794</v>
      </c>
      <c r="I43" s="120"/>
    </row>
    <row r="44" spans="1:9" ht="25.5">
      <c r="A44" s="43"/>
      <c r="B44" s="32" t="s">
        <v>46</v>
      </c>
      <c r="C44" s="57" t="s">
        <v>298</v>
      </c>
      <c r="D44" s="38"/>
      <c r="E44" s="38"/>
      <c r="F44" s="38"/>
      <c r="G44" s="38"/>
      <c r="H44" s="38"/>
      <c r="I44" s="38"/>
    </row>
    <row r="45" spans="1:9">
      <c r="A45" s="6"/>
      <c r="B45" s="27"/>
      <c r="C45" s="26"/>
      <c r="D45" s="27"/>
      <c r="E45" s="27"/>
      <c r="F45" s="27"/>
      <c r="G45" s="27"/>
      <c r="H45" s="27"/>
      <c r="I45" s="27"/>
    </row>
    <row r="46" spans="1:9">
      <c r="A46" s="113" t="s">
        <v>142</v>
      </c>
      <c r="B46" s="113"/>
      <c r="C46" s="113"/>
      <c r="D46" s="113"/>
      <c r="E46" s="113"/>
      <c r="F46" s="113"/>
      <c r="G46" s="113"/>
      <c r="H46" s="113"/>
      <c r="I46" s="113"/>
    </row>
    <row r="47" spans="1:9">
      <c r="A47" s="113" t="s">
        <v>143</v>
      </c>
      <c r="B47" s="113"/>
      <c r="C47" s="113"/>
      <c r="D47" s="113"/>
      <c r="E47" s="113"/>
      <c r="F47" s="113"/>
      <c r="G47" s="113"/>
      <c r="H47" s="113"/>
      <c r="I47" s="113"/>
    </row>
  </sheetData>
  <mergeCells count="16">
    <mergeCell ref="A46:I46"/>
    <mergeCell ref="A47:I47"/>
    <mergeCell ref="H28:I28"/>
    <mergeCell ref="H29:I29"/>
    <mergeCell ref="H30:I30"/>
    <mergeCell ref="H43:I43"/>
    <mergeCell ref="H2:I2"/>
    <mergeCell ref="A4:I4"/>
    <mergeCell ref="A5:I5"/>
    <mergeCell ref="A7:A9"/>
    <mergeCell ref="B7:B9"/>
    <mergeCell ref="C7:C9"/>
    <mergeCell ref="D7:E7"/>
    <mergeCell ref="F7:G7"/>
    <mergeCell ref="H7:I7"/>
    <mergeCell ref="H32:I32"/>
  </mergeCells>
  <pageMargins left="0.70866141732283472" right="0.70866141732283472" top="0.74803149606299213" bottom="0.74803149606299213" header="0.31496062992125984" footer="0.31496062992125984"/>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8"/>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6.7109375" style="26" customWidth="1"/>
    <col min="2" max="2" width="56.42578125" style="27" customWidth="1"/>
    <col min="3" max="3" width="12.7109375" style="26" customWidth="1"/>
    <col min="4" max="6" width="23.5703125" style="27" customWidth="1"/>
    <col min="7" max="8" width="11.7109375" style="27" bestFit="1" customWidth="1"/>
    <col min="9" max="251" width="9.140625" style="27"/>
    <col min="252" max="252" width="6.7109375" style="27" customWidth="1"/>
    <col min="253" max="257" width="9.140625" style="27"/>
    <col min="258" max="258" width="12.42578125" style="27" bestFit="1" customWidth="1"/>
    <col min="259" max="261" width="20.7109375" style="27" customWidth="1"/>
    <col min="262" max="262" width="9.85546875" style="27" customWidth="1"/>
    <col min="263" max="507" width="9.140625" style="27"/>
    <col min="508" max="508" width="6.7109375" style="27" customWidth="1"/>
    <col min="509" max="513" width="9.140625" style="27"/>
    <col min="514" max="514" width="12.42578125" style="27" bestFit="1" customWidth="1"/>
    <col min="515" max="517" width="20.7109375" style="27" customWidth="1"/>
    <col min="518" max="518" width="9.85546875" style="27" customWidth="1"/>
    <col min="519" max="763" width="9.140625" style="27"/>
    <col min="764" max="764" width="6.7109375" style="27" customWidth="1"/>
    <col min="765" max="769" width="9.140625" style="27"/>
    <col min="770" max="770" width="12.42578125" style="27" bestFit="1" customWidth="1"/>
    <col min="771" max="773" width="20.7109375" style="27" customWidth="1"/>
    <col min="774" max="774" width="9.85546875" style="27" customWidth="1"/>
    <col min="775" max="1019" width="9.140625" style="27"/>
    <col min="1020" max="1020" width="6.7109375" style="27" customWidth="1"/>
    <col min="1021" max="1025" width="9.140625" style="27"/>
    <col min="1026" max="1026" width="12.42578125" style="27" bestFit="1" customWidth="1"/>
    <col min="1027" max="1029" width="20.7109375" style="27" customWidth="1"/>
    <col min="1030" max="1030" width="9.85546875" style="27" customWidth="1"/>
    <col min="1031" max="1275" width="9.140625" style="27"/>
    <col min="1276" max="1276" width="6.7109375" style="27" customWidth="1"/>
    <col min="1277" max="1281" width="9.140625" style="27"/>
    <col min="1282" max="1282" width="12.42578125" style="27" bestFit="1" customWidth="1"/>
    <col min="1283" max="1285" width="20.7109375" style="27" customWidth="1"/>
    <col min="1286" max="1286" width="9.85546875" style="27" customWidth="1"/>
    <col min="1287" max="1531" width="9.140625" style="27"/>
    <col min="1532" max="1532" width="6.7109375" style="27" customWidth="1"/>
    <col min="1533" max="1537" width="9.140625" style="27"/>
    <col min="1538" max="1538" width="12.42578125" style="27" bestFit="1" customWidth="1"/>
    <col min="1539" max="1541" width="20.7109375" style="27" customWidth="1"/>
    <col min="1542" max="1542" width="9.85546875" style="27" customWidth="1"/>
    <col min="1543" max="1787" width="9.140625" style="27"/>
    <col min="1788" max="1788" width="6.7109375" style="27" customWidth="1"/>
    <col min="1789" max="1793" width="9.140625" style="27"/>
    <col min="1794" max="1794" width="12.42578125" style="27" bestFit="1" customWidth="1"/>
    <col min="1795" max="1797" width="20.7109375" style="27" customWidth="1"/>
    <col min="1798" max="1798" width="9.85546875" style="27" customWidth="1"/>
    <col min="1799" max="2043" width="9.140625" style="27"/>
    <col min="2044" max="2044" width="6.7109375" style="27" customWidth="1"/>
    <col min="2045" max="2049" width="9.140625" style="27"/>
    <col min="2050" max="2050" width="12.42578125" style="27" bestFit="1" customWidth="1"/>
    <col min="2051" max="2053" width="20.7109375" style="27" customWidth="1"/>
    <col min="2054" max="2054" width="9.85546875" style="27" customWidth="1"/>
    <col min="2055" max="2299" width="9.140625" style="27"/>
    <col min="2300" max="2300" width="6.7109375" style="27" customWidth="1"/>
    <col min="2301" max="2305" width="9.140625" style="27"/>
    <col min="2306" max="2306" width="12.42578125" style="27" bestFit="1" customWidth="1"/>
    <col min="2307" max="2309" width="20.7109375" style="27" customWidth="1"/>
    <col min="2310" max="2310" width="9.85546875" style="27" customWidth="1"/>
    <col min="2311" max="2555" width="9.140625" style="27"/>
    <col min="2556" max="2556" width="6.7109375" style="27" customWidth="1"/>
    <col min="2557" max="2561" width="9.140625" style="27"/>
    <col min="2562" max="2562" width="12.42578125" style="27" bestFit="1" customWidth="1"/>
    <col min="2563" max="2565" width="20.7109375" style="27" customWidth="1"/>
    <col min="2566" max="2566" width="9.85546875" style="27" customWidth="1"/>
    <col min="2567" max="2811" width="9.140625" style="27"/>
    <col min="2812" max="2812" width="6.7109375" style="27" customWidth="1"/>
    <col min="2813" max="2817" width="9.140625" style="27"/>
    <col min="2818" max="2818" width="12.42578125" style="27" bestFit="1" customWidth="1"/>
    <col min="2819" max="2821" width="20.7109375" style="27" customWidth="1"/>
    <col min="2822" max="2822" width="9.85546875" style="27" customWidth="1"/>
    <col min="2823" max="3067" width="9.140625" style="27"/>
    <col min="3068" max="3068" width="6.7109375" style="27" customWidth="1"/>
    <col min="3069" max="3073" width="9.140625" style="27"/>
    <col min="3074" max="3074" width="12.42578125" style="27" bestFit="1" customWidth="1"/>
    <col min="3075" max="3077" width="20.7109375" style="27" customWidth="1"/>
    <col min="3078" max="3078" width="9.85546875" style="27" customWidth="1"/>
    <col min="3079" max="3323" width="9.140625" style="27"/>
    <col min="3324" max="3324" width="6.7109375" style="27" customWidth="1"/>
    <col min="3325" max="3329" width="9.140625" style="27"/>
    <col min="3330" max="3330" width="12.42578125" style="27" bestFit="1" customWidth="1"/>
    <col min="3331" max="3333" width="20.7109375" style="27" customWidth="1"/>
    <col min="3334" max="3334" width="9.85546875" style="27" customWidth="1"/>
    <col min="3335" max="3579" width="9.140625" style="27"/>
    <col min="3580" max="3580" width="6.7109375" style="27" customWidth="1"/>
    <col min="3581" max="3585" width="9.140625" style="27"/>
    <col min="3586" max="3586" width="12.42578125" style="27" bestFit="1" customWidth="1"/>
    <col min="3587" max="3589" width="20.7109375" style="27" customWidth="1"/>
    <col min="3590" max="3590" width="9.85546875" style="27" customWidth="1"/>
    <col min="3591" max="3835" width="9.140625" style="27"/>
    <col min="3836" max="3836" width="6.7109375" style="27" customWidth="1"/>
    <col min="3837" max="3841" width="9.140625" style="27"/>
    <col min="3842" max="3842" width="12.42578125" style="27" bestFit="1" customWidth="1"/>
    <col min="3843" max="3845" width="20.7109375" style="27" customWidth="1"/>
    <col min="3846" max="3846" width="9.85546875" style="27" customWidth="1"/>
    <col min="3847" max="4091" width="9.140625" style="27"/>
    <col min="4092" max="4092" width="6.7109375" style="27" customWidth="1"/>
    <col min="4093" max="4097" width="9.140625" style="27"/>
    <col min="4098" max="4098" width="12.42578125" style="27" bestFit="1" customWidth="1"/>
    <col min="4099" max="4101" width="20.7109375" style="27" customWidth="1"/>
    <col min="4102" max="4102" width="9.85546875" style="27" customWidth="1"/>
    <col min="4103" max="4347" width="9.140625" style="27"/>
    <col min="4348" max="4348" width="6.7109375" style="27" customWidth="1"/>
    <col min="4349" max="4353" width="9.140625" style="27"/>
    <col min="4354" max="4354" width="12.42578125" style="27" bestFit="1" customWidth="1"/>
    <col min="4355" max="4357" width="20.7109375" style="27" customWidth="1"/>
    <col min="4358" max="4358" width="9.85546875" style="27" customWidth="1"/>
    <col min="4359" max="4603" width="9.140625" style="27"/>
    <col min="4604" max="4604" width="6.7109375" style="27" customWidth="1"/>
    <col min="4605" max="4609" width="9.140625" style="27"/>
    <col min="4610" max="4610" width="12.42578125" style="27" bestFit="1" customWidth="1"/>
    <col min="4611" max="4613" width="20.7109375" style="27" customWidth="1"/>
    <col min="4614" max="4614" width="9.85546875" style="27" customWidth="1"/>
    <col min="4615" max="4859" width="9.140625" style="27"/>
    <col min="4860" max="4860" width="6.7109375" style="27" customWidth="1"/>
    <col min="4861" max="4865" width="9.140625" style="27"/>
    <col min="4866" max="4866" width="12.42578125" style="27" bestFit="1" customWidth="1"/>
    <col min="4867" max="4869" width="20.7109375" style="27" customWidth="1"/>
    <col min="4870" max="4870" width="9.85546875" style="27" customWidth="1"/>
    <col min="4871" max="5115" width="9.140625" style="27"/>
    <col min="5116" max="5116" width="6.7109375" style="27" customWidth="1"/>
    <col min="5117" max="5121" width="9.140625" style="27"/>
    <col min="5122" max="5122" width="12.42578125" style="27" bestFit="1" customWidth="1"/>
    <col min="5123" max="5125" width="20.7109375" style="27" customWidth="1"/>
    <col min="5126" max="5126" width="9.85546875" style="27" customWidth="1"/>
    <col min="5127" max="5371" width="9.140625" style="27"/>
    <col min="5372" max="5372" width="6.7109375" style="27" customWidth="1"/>
    <col min="5373" max="5377" width="9.140625" style="27"/>
    <col min="5378" max="5378" width="12.42578125" style="27" bestFit="1" customWidth="1"/>
    <col min="5379" max="5381" width="20.7109375" style="27" customWidth="1"/>
    <col min="5382" max="5382" width="9.85546875" style="27" customWidth="1"/>
    <col min="5383" max="5627" width="9.140625" style="27"/>
    <col min="5628" max="5628" width="6.7109375" style="27" customWidth="1"/>
    <col min="5629" max="5633" width="9.140625" style="27"/>
    <col min="5634" max="5634" width="12.42578125" style="27" bestFit="1" customWidth="1"/>
    <col min="5635" max="5637" width="20.7109375" style="27" customWidth="1"/>
    <col min="5638" max="5638" width="9.85546875" style="27" customWidth="1"/>
    <col min="5639" max="5883" width="9.140625" style="27"/>
    <col min="5884" max="5884" width="6.7109375" style="27" customWidth="1"/>
    <col min="5885" max="5889" width="9.140625" style="27"/>
    <col min="5890" max="5890" width="12.42578125" style="27" bestFit="1" customWidth="1"/>
    <col min="5891" max="5893" width="20.7109375" style="27" customWidth="1"/>
    <col min="5894" max="5894" width="9.85546875" style="27" customWidth="1"/>
    <col min="5895" max="6139" width="9.140625" style="27"/>
    <col min="6140" max="6140" width="6.7109375" style="27" customWidth="1"/>
    <col min="6141" max="6145" width="9.140625" style="27"/>
    <col min="6146" max="6146" width="12.42578125" style="27" bestFit="1" customWidth="1"/>
    <col min="6147" max="6149" width="20.7109375" style="27" customWidth="1"/>
    <col min="6150" max="6150" width="9.85546875" style="27" customWidth="1"/>
    <col min="6151" max="6395" width="9.140625" style="27"/>
    <col min="6396" max="6396" width="6.7109375" style="27" customWidth="1"/>
    <col min="6397" max="6401" width="9.140625" style="27"/>
    <col min="6402" max="6402" width="12.42578125" style="27" bestFit="1" customWidth="1"/>
    <col min="6403" max="6405" width="20.7109375" style="27" customWidth="1"/>
    <col min="6406" max="6406" width="9.85546875" style="27" customWidth="1"/>
    <col min="6407" max="6651" width="9.140625" style="27"/>
    <col min="6652" max="6652" width="6.7109375" style="27" customWidth="1"/>
    <col min="6653" max="6657" width="9.140625" style="27"/>
    <col min="6658" max="6658" width="12.42578125" style="27" bestFit="1" customWidth="1"/>
    <col min="6659" max="6661" width="20.7109375" style="27" customWidth="1"/>
    <col min="6662" max="6662" width="9.85546875" style="27" customWidth="1"/>
    <col min="6663" max="6907" width="9.140625" style="27"/>
    <col min="6908" max="6908" width="6.7109375" style="27" customWidth="1"/>
    <col min="6909" max="6913" width="9.140625" style="27"/>
    <col min="6914" max="6914" width="12.42578125" style="27" bestFit="1" customWidth="1"/>
    <col min="6915" max="6917" width="20.7109375" style="27" customWidth="1"/>
    <col min="6918" max="6918" width="9.85546875" style="27" customWidth="1"/>
    <col min="6919" max="7163" width="9.140625" style="27"/>
    <col min="7164" max="7164" width="6.7109375" style="27" customWidth="1"/>
    <col min="7165" max="7169" width="9.140625" style="27"/>
    <col min="7170" max="7170" width="12.42578125" style="27" bestFit="1" customWidth="1"/>
    <col min="7171" max="7173" width="20.7109375" style="27" customWidth="1"/>
    <col min="7174" max="7174" width="9.85546875" style="27" customWidth="1"/>
    <col min="7175" max="7419" width="9.140625" style="27"/>
    <col min="7420" max="7420" width="6.7109375" style="27" customWidth="1"/>
    <col min="7421" max="7425" width="9.140625" style="27"/>
    <col min="7426" max="7426" width="12.42578125" style="27" bestFit="1" customWidth="1"/>
    <col min="7427" max="7429" width="20.7109375" style="27" customWidth="1"/>
    <col min="7430" max="7430" width="9.85546875" style="27" customWidth="1"/>
    <col min="7431" max="7675" width="9.140625" style="27"/>
    <col min="7676" max="7676" width="6.7109375" style="27" customWidth="1"/>
    <col min="7677" max="7681" width="9.140625" style="27"/>
    <col min="7682" max="7682" width="12.42578125" style="27" bestFit="1" customWidth="1"/>
    <col min="7683" max="7685" width="20.7109375" style="27" customWidth="1"/>
    <col min="7686" max="7686" width="9.85546875" style="27" customWidth="1"/>
    <col min="7687" max="7931" width="9.140625" style="27"/>
    <col min="7932" max="7932" width="6.7109375" style="27" customWidth="1"/>
    <col min="7933" max="7937" width="9.140625" style="27"/>
    <col min="7938" max="7938" width="12.42578125" style="27" bestFit="1" customWidth="1"/>
    <col min="7939" max="7941" width="20.7109375" style="27" customWidth="1"/>
    <col min="7942" max="7942" width="9.85546875" style="27" customWidth="1"/>
    <col min="7943" max="8187" width="9.140625" style="27"/>
    <col min="8188" max="8188" width="6.7109375" style="27" customWidth="1"/>
    <col min="8189" max="8193" width="9.140625" style="27"/>
    <col min="8194" max="8194" width="12.42578125" style="27" bestFit="1" customWidth="1"/>
    <col min="8195" max="8197" width="20.7109375" style="27" customWidth="1"/>
    <col min="8198" max="8198" width="9.85546875" style="27" customWidth="1"/>
    <col min="8199" max="8443" width="9.140625" style="27"/>
    <col min="8444" max="8444" width="6.7109375" style="27" customWidth="1"/>
    <col min="8445" max="8449" width="9.140625" style="27"/>
    <col min="8450" max="8450" width="12.42578125" style="27" bestFit="1" customWidth="1"/>
    <col min="8451" max="8453" width="20.7109375" style="27" customWidth="1"/>
    <col min="8454" max="8454" width="9.85546875" style="27" customWidth="1"/>
    <col min="8455" max="8699" width="9.140625" style="27"/>
    <col min="8700" max="8700" width="6.7109375" style="27" customWidth="1"/>
    <col min="8701" max="8705" width="9.140625" style="27"/>
    <col min="8706" max="8706" width="12.42578125" style="27" bestFit="1" customWidth="1"/>
    <col min="8707" max="8709" width="20.7109375" style="27" customWidth="1"/>
    <col min="8710" max="8710" width="9.85546875" style="27" customWidth="1"/>
    <col min="8711" max="8955" width="9.140625" style="27"/>
    <col min="8956" max="8956" width="6.7109375" style="27" customWidth="1"/>
    <col min="8957" max="8961" width="9.140625" style="27"/>
    <col min="8962" max="8962" width="12.42578125" style="27" bestFit="1" customWidth="1"/>
    <col min="8963" max="8965" width="20.7109375" style="27" customWidth="1"/>
    <col min="8966" max="8966" width="9.85546875" style="27" customWidth="1"/>
    <col min="8967" max="9211" width="9.140625" style="27"/>
    <col min="9212" max="9212" width="6.7109375" style="27" customWidth="1"/>
    <col min="9213" max="9217" width="9.140625" style="27"/>
    <col min="9218" max="9218" width="12.42578125" style="27" bestFit="1" customWidth="1"/>
    <col min="9219" max="9221" width="20.7109375" style="27" customWidth="1"/>
    <col min="9222" max="9222" width="9.85546875" style="27" customWidth="1"/>
    <col min="9223" max="9467" width="9.140625" style="27"/>
    <col min="9468" max="9468" width="6.7109375" style="27" customWidth="1"/>
    <col min="9469" max="9473" width="9.140625" style="27"/>
    <col min="9474" max="9474" width="12.42578125" style="27" bestFit="1" customWidth="1"/>
    <col min="9475" max="9477" width="20.7109375" style="27" customWidth="1"/>
    <col min="9478" max="9478" width="9.85546875" style="27" customWidth="1"/>
    <col min="9479" max="9723" width="9.140625" style="27"/>
    <col min="9724" max="9724" width="6.7109375" style="27" customWidth="1"/>
    <col min="9725" max="9729" width="9.140625" style="27"/>
    <col min="9730" max="9730" width="12.42578125" style="27" bestFit="1" customWidth="1"/>
    <col min="9731" max="9733" width="20.7109375" style="27" customWidth="1"/>
    <col min="9734" max="9734" width="9.85546875" style="27" customWidth="1"/>
    <col min="9735" max="9979" width="9.140625" style="27"/>
    <col min="9980" max="9980" width="6.7109375" style="27" customWidth="1"/>
    <col min="9981" max="9985" width="9.140625" style="27"/>
    <col min="9986" max="9986" width="12.42578125" style="27" bestFit="1" customWidth="1"/>
    <col min="9987" max="9989" width="20.7109375" style="27" customWidth="1"/>
    <col min="9990" max="9990" width="9.85546875" style="27" customWidth="1"/>
    <col min="9991" max="10235" width="9.140625" style="27"/>
    <col min="10236" max="10236" width="6.7109375" style="27" customWidth="1"/>
    <col min="10237" max="10241" width="9.140625" style="27"/>
    <col min="10242" max="10242" width="12.42578125" style="27" bestFit="1" customWidth="1"/>
    <col min="10243" max="10245" width="20.7109375" style="27" customWidth="1"/>
    <col min="10246" max="10246" width="9.85546875" style="27" customWidth="1"/>
    <col min="10247" max="10491" width="9.140625" style="27"/>
    <col min="10492" max="10492" width="6.7109375" style="27" customWidth="1"/>
    <col min="10493" max="10497" width="9.140625" style="27"/>
    <col min="10498" max="10498" width="12.42578125" style="27" bestFit="1" customWidth="1"/>
    <col min="10499" max="10501" width="20.7109375" style="27" customWidth="1"/>
    <col min="10502" max="10502" width="9.85546875" style="27" customWidth="1"/>
    <col min="10503" max="10747" width="9.140625" style="27"/>
    <col min="10748" max="10748" width="6.7109375" style="27" customWidth="1"/>
    <col min="10749" max="10753" width="9.140625" style="27"/>
    <col min="10754" max="10754" width="12.42578125" style="27" bestFit="1" customWidth="1"/>
    <col min="10755" max="10757" width="20.7109375" style="27" customWidth="1"/>
    <col min="10758" max="10758" width="9.85546875" style="27" customWidth="1"/>
    <col min="10759" max="11003" width="9.140625" style="27"/>
    <col min="11004" max="11004" width="6.7109375" style="27" customWidth="1"/>
    <col min="11005" max="11009" width="9.140625" style="27"/>
    <col min="11010" max="11010" width="12.42578125" style="27" bestFit="1" customWidth="1"/>
    <col min="11011" max="11013" width="20.7109375" style="27" customWidth="1"/>
    <col min="11014" max="11014" width="9.85546875" style="27" customWidth="1"/>
    <col min="11015" max="11259" width="9.140625" style="27"/>
    <col min="11260" max="11260" width="6.7109375" style="27" customWidth="1"/>
    <col min="11261" max="11265" width="9.140625" style="27"/>
    <col min="11266" max="11266" width="12.42578125" style="27" bestFit="1" customWidth="1"/>
    <col min="11267" max="11269" width="20.7109375" style="27" customWidth="1"/>
    <col min="11270" max="11270" width="9.85546875" style="27" customWidth="1"/>
    <col min="11271" max="11515" width="9.140625" style="27"/>
    <col min="11516" max="11516" width="6.7109375" style="27" customWidth="1"/>
    <col min="11517" max="11521" width="9.140625" style="27"/>
    <col min="11522" max="11522" width="12.42578125" style="27" bestFit="1" customWidth="1"/>
    <col min="11523" max="11525" width="20.7109375" style="27" customWidth="1"/>
    <col min="11526" max="11526" width="9.85546875" style="27" customWidth="1"/>
    <col min="11527" max="11771" width="9.140625" style="27"/>
    <col min="11772" max="11772" width="6.7109375" style="27" customWidth="1"/>
    <col min="11773" max="11777" width="9.140625" style="27"/>
    <col min="11778" max="11778" width="12.42578125" style="27" bestFit="1" customWidth="1"/>
    <col min="11779" max="11781" width="20.7109375" style="27" customWidth="1"/>
    <col min="11782" max="11782" width="9.85546875" style="27" customWidth="1"/>
    <col min="11783" max="12027" width="9.140625" style="27"/>
    <col min="12028" max="12028" width="6.7109375" style="27" customWidth="1"/>
    <col min="12029" max="12033" width="9.140625" style="27"/>
    <col min="12034" max="12034" width="12.42578125" style="27" bestFit="1" customWidth="1"/>
    <col min="12035" max="12037" width="20.7109375" style="27" customWidth="1"/>
    <col min="12038" max="12038" width="9.85546875" style="27" customWidth="1"/>
    <col min="12039" max="12283" width="9.140625" style="27"/>
    <col min="12284" max="12284" width="6.7109375" style="27" customWidth="1"/>
    <col min="12285" max="12289" width="9.140625" style="27"/>
    <col min="12290" max="12290" width="12.42578125" style="27" bestFit="1" customWidth="1"/>
    <col min="12291" max="12293" width="20.7109375" style="27" customWidth="1"/>
    <col min="12294" max="12294" width="9.85546875" style="27" customWidth="1"/>
    <col min="12295" max="12539" width="9.140625" style="27"/>
    <col min="12540" max="12540" width="6.7109375" style="27" customWidth="1"/>
    <col min="12541" max="12545" width="9.140625" style="27"/>
    <col min="12546" max="12546" width="12.42578125" style="27" bestFit="1" customWidth="1"/>
    <col min="12547" max="12549" width="20.7109375" style="27" customWidth="1"/>
    <col min="12550" max="12550" width="9.85546875" style="27" customWidth="1"/>
    <col min="12551" max="12795" width="9.140625" style="27"/>
    <col min="12796" max="12796" width="6.7109375" style="27" customWidth="1"/>
    <col min="12797" max="12801" width="9.140625" style="27"/>
    <col min="12802" max="12802" width="12.42578125" style="27" bestFit="1" customWidth="1"/>
    <col min="12803" max="12805" width="20.7109375" style="27" customWidth="1"/>
    <col min="12806" max="12806" width="9.85546875" style="27" customWidth="1"/>
    <col min="12807" max="13051" width="9.140625" style="27"/>
    <col min="13052" max="13052" width="6.7109375" style="27" customWidth="1"/>
    <col min="13053" max="13057" width="9.140625" style="27"/>
    <col min="13058" max="13058" width="12.42578125" style="27" bestFit="1" customWidth="1"/>
    <col min="13059" max="13061" width="20.7109375" style="27" customWidth="1"/>
    <col min="13062" max="13062" width="9.85546875" style="27" customWidth="1"/>
    <col min="13063" max="13307" width="9.140625" style="27"/>
    <col min="13308" max="13308" width="6.7109375" style="27" customWidth="1"/>
    <col min="13309" max="13313" width="9.140625" style="27"/>
    <col min="13314" max="13314" width="12.42578125" style="27" bestFit="1" customWidth="1"/>
    <col min="13315" max="13317" width="20.7109375" style="27" customWidth="1"/>
    <col min="13318" max="13318" width="9.85546875" style="27" customWidth="1"/>
    <col min="13319" max="13563" width="9.140625" style="27"/>
    <col min="13564" max="13564" width="6.7109375" style="27" customWidth="1"/>
    <col min="13565" max="13569" width="9.140625" style="27"/>
    <col min="13570" max="13570" width="12.42578125" style="27" bestFit="1" customWidth="1"/>
    <col min="13571" max="13573" width="20.7109375" style="27" customWidth="1"/>
    <col min="13574" max="13574" width="9.85546875" style="27" customWidth="1"/>
    <col min="13575" max="13819" width="9.140625" style="27"/>
    <col min="13820" max="13820" width="6.7109375" style="27" customWidth="1"/>
    <col min="13821" max="13825" width="9.140625" style="27"/>
    <col min="13826" max="13826" width="12.42578125" style="27" bestFit="1" customWidth="1"/>
    <col min="13827" max="13829" width="20.7109375" style="27" customWidth="1"/>
    <col min="13830" max="13830" width="9.85546875" style="27" customWidth="1"/>
    <col min="13831" max="14075" width="9.140625" style="27"/>
    <col min="14076" max="14076" width="6.7109375" style="27" customWidth="1"/>
    <col min="14077" max="14081" width="9.140625" style="27"/>
    <col min="14082" max="14082" width="12.42578125" style="27" bestFit="1" customWidth="1"/>
    <col min="14083" max="14085" width="20.7109375" style="27" customWidth="1"/>
    <col min="14086" max="14086" width="9.85546875" style="27" customWidth="1"/>
    <col min="14087" max="14331" width="9.140625" style="27"/>
    <col min="14332" max="14332" width="6.7109375" style="27" customWidth="1"/>
    <col min="14333" max="14337" width="9.140625" style="27"/>
    <col min="14338" max="14338" width="12.42578125" style="27" bestFit="1" customWidth="1"/>
    <col min="14339" max="14341" width="20.7109375" style="27" customWidth="1"/>
    <col min="14342" max="14342" width="9.85546875" style="27" customWidth="1"/>
    <col min="14343" max="14587" width="9.140625" style="27"/>
    <col min="14588" max="14588" width="6.7109375" style="27" customWidth="1"/>
    <col min="14589" max="14593" width="9.140625" style="27"/>
    <col min="14594" max="14594" width="12.42578125" style="27" bestFit="1" customWidth="1"/>
    <col min="14595" max="14597" width="20.7109375" style="27" customWidth="1"/>
    <col min="14598" max="14598" width="9.85546875" style="27" customWidth="1"/>
    <col min="14599" max="14843" width="9.140625" style="27"/>
    <col min="14844" max="14844" width="6.7109375" style="27" customWidth="1"/>
    <col min="14845" max="14849" width="9.140625" style="27"/>
    <col min="14850" max="14850" width="12.42578125" style="27" bestFit="1" customWidth="1"/>
    <col min="14851" max="14853" width="20.7109375" style="27" customWidth="1"/>
    <col min="14854" max="14854" width="9.85546875" style="27" customWidth="1"/>
    <col min="14855" max="15099" width="9.140625" style="27"/>
    <col min="15100" max="15100" width="6.7109375" style="27" customWidth="1"/>
    <col min="15101" max="15105" width="9.140625" style="27"/>
    <col min="15106" max="15106" width="12.42578125" style="27" bestFit="1" customWidth="1"/>
    <col min="15107" max="15109" width="20.7109375" style="27" customWidth="1"/>
    <col min="15110" max="15110" width="9.85546875" style="27" customWidth="1"/>
    <col min="15111" max="15355" width="9.140625" style="27"/>
    <col min="15356" max="15356" width="6.7109375" style="27" customWidth="1"/>
    <col min="15357" max="15361" width="9.140625" style="27"/>
    <col min="15362" max="15362" width="12.42578125" style="27" bestFit="1" customWidth="1"/>
    <col min="15363" max="15365" width="20.7109375" style="27" customWidth="1"/>
    <col min="15366" max="15366" width="9.85546875" style="27" customWidth="1"/>
    <col min="15367" max="15611" width="9.140625" style="27"/>
    <col min="15612" max="15612" width="6.7109375" style="27" customWidth="1"/>
    <col min="15613" max="15617" width="9.140625" style="27"/>
    <col min="15618" max="15618" width="12.42578125" style="27" bestFit="1" customWidth="1"/>
    <col min="15619" max="15621" width="20.7109375" style="27" customWidth="1"/>
    <col min="15622" max="15622" width="9.85546875" style="27" customWidth="1"/>
    <col min="15623" max="15867" width="9.140625" style="27"/>
    <col min="15868" max="15868" width="6.7109375" style="27" customWidth="1"/>
    <col min="15869" max="15873" width="9.140625" style="27"/>
    <col min="15874" max="15874" width="12.42578125" style="27" bestFit="1" customWidth="1"/>
    <col min="15875" max="15877" width="20.7109375" style="27" customWidth="1"/>
    <col min="15878" max="15878" width="9.85546875" style="27" customWidth="1"/>
    <col min="15879" max="16123" width="9.140625" style="27"/>
    <col min="16124" max="16124" width="6.7109375" style="27" customWidth="1"/>
    <col min="16125" max="16129" width="9.140625" style="27"/>
    <col min="16130" max="16130" width="12.42578125" style="27" bestFit="1" customWidth="1"/>
    <col min="16131" max="16133" width="20.7109375" style="27" customWidth="1"/>
    <col min="16134" max="16134" width="9.85546875" style="27" customWidth="1"/>
    <col min="16135" max="16384" width="9.140625" style="27"/>
  </cols>
  <sheetData>
    <row r="1" spans="1:6">
      <c r="F1" s="28" t="s">
        <v>60</v>
      </c>
    </row>
    <row r="2" spans="1:6" ht="39.75" customHeight="1">
      <c r="E2" s="108" t="s">
        <v>152</v>
      </c>
      <c r="F2" s="108"/>
    </row>
    <row r="4" spans="1:6">
      <c r="A4" s="114" t="s">
        <v>273</v>
      </c>
      <c r="B4" s="114"/>
      <c r="C4" s="114"/>
      <c r="D4" s="114"/>
      <c r="E4" s="114"/>
      <c r="F4" s="114"/>
    </row>
    <row r="5" spans="1:6">
      <c r="A5" s="114" t="str">
        <f>Титульный!$C$10</f>
        <v>Челябинская ТЭЦ-1 (ТГ-12) НВ</v>
      </c>
      <c r="B5" s="114"/>
      <c r="C5" s="114"/>
      <c r="D5" s="114"/>
      <c r="E5" s="114"/>
      <c r="F5" s="114"/>
    </row>
    <row r="6" spans="1:6">
      <c r="A6" s="69"/>
      <c r="B6" s="69"/>
      <c r="C6" s="69"/>
      <c r="D6" s="69"/>
      <c r="E6" s="69"/>
      <c r="F6" s="69"/>
    </row>
    <row r="7" spans="1:6" s="6" customFormat="1" ht="38.25">
      <c r="A7" s="115" t="s">
        <v>0</v>
      </c>
      <c r="B7" s="115" t="s">
        <v>6</v>
      </c>
      <c r="C7" s="115" t="s">
        <v>7</v>
      </c>
      <c r="D7" s="70" t="s">
        <v>125</v>
      </c>
      <c r="E7" s="70" t="s">
        <v>126</v>
      </c>
      <c r="F7" s="70" t="s">
        <v>127</v>
      </c>
    </row>
    <row r="8" spans="1:6" s="6" customFormat="1">
      <c r="A8" s="115"/>
      <c r="B8" s="115"/>
      <c r="C8" s="115"/>
      <c r="D8" s="70">
        <f>Титульный!$B$5-2</f>
        <v>2024</v>
      </c>
      <c r="E8" s="70">
        <f>Титульный!$B$5-1</f>
        <v>2025</v>
      </c>
      <c r="F8" s="70">
        <f>Титульный!$B$5</f>
        <v>2026</v>
      </c>
    </row>
    <row r="9" spans="1:6" s="6" customFormat="1">
      <c r="A9" s="115"/>
      <c r="B9" s="115"/>
      <c r="C9" s="115"/>
      <c r="D9" s="70" t="s">
        <v>53</v>
      </c>
      <c r="E9" s="70" t="s">
        <v>53</v>
      </c>
      <c r="F9" s="70" t="s">
        <v>53</v>
      </c>
    </row>
    <row r="10" spans="1:6" s="6" customFormat="1" ht="26.25" customHeight="1">
      <c r="A10" s="109" t="s">
        <v>153</v>
      </c>
      <c r="B10" s="110"/>
      <c r="C10" s="110"/>
      <c r="D10" s="110"/>
      <c r="E10" s="110"/>
      <c r="F10" s="111"/>
    </row>
    <row r="11" spans="1:6" s="6" customFormat="1" hidden="1" outlineLevel="1">
      <c r="A11" s="30" t="s">
        <v>64</v>
      </c>
      <c r="B11" s="31" t="s">
        <v>154</v>
      </c>
      <c r="C11" s="30"/>
      <c r="D11" s="35"/>
      <c r="E11" s="35"/>
      <c r="F11" s="35"/>
    </row>
    <row r="12" spans="1:6" s="6" customFormat="1" hidden="1" outlineLevel="1">
      <c r="A12" s="30" t="s">
        <v>155</v>
      </c>
      <c r="B12" s="31" t="s">
        <v>156</v>
      </c>
      <c r="C12" s="30" t="s">
        <v>76</v>
      </c>
      <c r="D12" s="35"/>
      <c r="E12" s="35"/>
      <c r="F12" s="35"/>
    </row>
    <row r="13" spans="1:6" s="6" customFormat="1" hidden="1" outlineLevel="1">
      <c r="A13" s="30" t="s">
        <v>157</v>
      </c>
      <c r="B13" s="31" t="s">
        <v>158</v>
      </c>
      <c r="C13" s="30" t="s">
        <v>76</v>
      </c>
      <c r="D13" s="35"/>
      <c r="E13" s="35"/>
      <c r="F13" s="35"/>
    </row>
    <row r="14" spans="1:6" s="6" customFormat="1" hidden="1" outlineLevel="1">
      <c r="A14" s="30" t="s">
        <v>159</v>
      </c>
      <c r="B14" s="31" t="s">
        <v>160</v>
      </c>
      <c r="C14" s="30" t="s">
        <v>76</v>
      </c>
      <c r="D14" s="35"/>
      <c r="E14" s="35"/>
      <c r="F14" s="35"/>
    </row>
    <row r="15" spans="1:6" s="6" customFormat="1" hidden="1" outlineLevel="1">
      <c r="A15" s="30" t="s">
        <v>161</v>
      </c>
      <c r="B15" s="31" t="s">
        <v>162</v>
      </c>
      <c r="C15" s="30" t="s">
        <v>76</v>
      </c>
      <c r="D15" s="35"/>
      <c r="E15" s="35"/>
      <c r="F15" s="35"/>
    </row>
    <row r="16" spans="1:6" s="6" customFormat="1" hidden="1" outlineLevel="1">
      <c r="A16" s="30" t="s">
        <v>65</v>
      </c>
      <c r="B16" s="31" t="s">
        <v>163</v>
      </c>
      <c r="C16" s="30"/>
      <c r="D16" s="35"/>
      <c r="E16" s="35"/>
      <c r="F16" s="35"/>
    </row>
    <row r="17" spans="1:6" s="6" customFormat="1" ht="38.25" hidden="1" outlineLevel="1">
      <c r="A17" s="30" t="s">
        <v>164</v>
      </c>
      <c r="B17" s="31" t="s">
        <v>165</v>
      </c>
      <c r="C17" s="30" t="s">
        <v>166</v>
      </c>
      <c r="D17" s="35"/>
      <c r="E17" s="35"/>
      <c r="F17" s="35"/>
    </row>
    <row r="18" spans="1:6" s="6" customFormat="1" hidden="1" outlineLevel="1">
      <c r="A18" s="30" t="s">
        <v>66</v>
      </c>
      <c r="B18" s="31" t="s">
        <v>167</v>
      </c>
      <c r="C18" s="30"/>
      <c r="D18" s="35"/>
      <c r="E18" s="35"/>
      <c r="F18" s="35"/>
    </row>
    <row r="19" spans="1:6" s="6" customFormat="1" ht="25.5" hidden="1" outlineLevel="1">
      <c r="A19" s="30" t="s">
        <v>168</v>
      </c>
      <c r="B19" s="31" t="s">
        <v>169</v>
      </c>
      <c r="C19" s="30" t="s">
        <v>27</v>
      </c>
      <c r="D19" s="35"/>
      <c r="E19" s="35"/>
      <c r="F19" s="35"/>
    </row>
    <row r="20" spans="1:6" s="6" customFormat="1" hidden="1" outlineLevel="1">
      <c r="A20" s="30" t="s">
        <v>170</v>
      </c>
      <c r="B20" s="31" t="s">
        <v>171</v>
      </c>
      <c r="C20" s="30" t="s">
        <v>172</v>
      </c>
      <c r="D20" s="35"/>
      <c r="E20" s="35"/>
      <c r="F20" s="35"/>
    </row>
    <row r="21" spans="1:6" s="6" customFormat="1" hidden="1" outlineLevel="1">
      <c r="A21" s="30" t="s">
        <v>173</v>
      </c>
      <c r="B21" s="31" t="s">
        <v>174</v>
      </c>
      <c r="C21" s="30" t="s">
        <v>27</v>
      </c>
      <c r="D21" s="35"/>
      <c r="E21" s="35"/>
      <c r="F21" s="35"/>
    </row>
    <row r="22" spans="1:6" s="6" customFormat="1" hidden="1" outlineLevel="1">
      <c r="A22" s="30" t="s">
        <v>175</v>
      </c>
      <c r="B22" s="31" t="s">
        <v>176</v>
      </c>
      <c r="C22" s="30" t="s">
        <v>177</v>
      </c>
      <c r="D22" s="35"/>
      <c r="E22" s="35"/>
      <c r="F22" s="35"/>
    </row>
    <row r="23" spans="1:6" s="6" customFormat="1" ht="28.5" hidden="1" outlineLevel="1">
      <c r="A23" s="30" t="s">
        <v>178</v>
      </c>
      <c r="B23" s="31" t="s">
        <v>179</v>
      </c>
      <c r="C23" s="30" t="s">
        <v>177</v>
      </c>
      <c r="D23" s="35"/>
      <c r="E23" s="35"/>
      <c r="F23" s="35"/>
    </row>
    <row r="24" spans="1:6" s="6" customFormat="1" hidden="1" outlineLevel="1">
      <c r="A24" s="30" t="s">
        <v>180</v>
      </c>
      <c r="B24" s="31" t="s">
        <v>181</v>
      </c>
      <c r="C24" s="30" t="s">
        <v>166</v>
      </c>
      <c r="D24" s="35"/>
      <c r="E24" s="35"/>
      <c r="F24" s="35"/>
    </row>
    <row r="25" spans="1:6" s="6" customFormat="1" ht="38.25" hidden="1" outlineLevel="1">
      <c r="A25" s="30" t="s">
        <v>182</v>
      </c>
      <c r="B25" s="31" t="s">
        <v>183</v>
      </c>
      <c r="C25" s="30"/>
      <c r="D25" s="35"/>
      <c r="E25" s="35"/>
      <c r="F25" s="35"/>
    </row>
    <row r="26" spans="1:6" s="6" customFormat="1" ht="38.25" hidden="1" outlineLevel="1">
      <c r="A26" s="30" t="s">
        <v>184</v>
      </c>
      <c r="B26" s="31" t="s">
        <v>185</v>
      </c>
      <c r="C26" s="30" t="s">
        <v>172</v>
      </c>
      <c r="D26" s="35"/>
      <c r="E26" s="35"/>
      <c r="F26" s="35"/>
    </row>
    <row r="27" spans="1:6" s="6" customFormat="1" ht="25.5" hidden="1" outlineLevel="1">
      <c r="A27" s="30" t="s">
        <v>68</v>
      </c>
      <c r="B27" s="31" t="s">
        <v>186</v>
      </c>
      <c r="C27" s="30"/>
      <c r="D27" s="35"/>
      <c r="E27" s="35"/>
      <c r="F27" s="35"/>
    </row>
    <row r="28" spans="1:6" s="6" customFormat="1" ht="66.75" hidden="1" outlineLevel="1">
      <c r="A28" s="30" t="s">
        <v>130</v>
      </c>
      <c r="B28" s="31" t="s">
        <v>187</v>
      </c>
      <c r="C28" s="30" t="s">
        <v>76</v>
      </c>
      <c r="D28" s="35"/>
      <c r="E28" s="35"/>
      <c r="F28" s="35"/>
    </row>
    <row r="29" spans="1:6" s="6" customFormat="1" hidden="1" outlineLevel="1">
      <c r="A29" s="30"/>
      <c r="B29" s="31" t="s">
        <v>188</v>
      </c>
      <c r="C29" s="30"/>
      <c r="D29" s="35"/>
      <c r="E29" s="35"/>
      <c r="F29" s="35"/>
    </row>
    <row r="30" spans="1:6" s="6" customFormat="1" hidden="1" outlineLevel="1">
      <c r="A30" s="30"/>
      <c r="B30" s="31" t="s">
        <v>189</v>
      </c>
      <c r="C30" s="30"/>
      <c r="D30" s="35"/>
      <c r="E30" s="35"/>
      <c r="F30" s="35"/>
    </row>
    <row r="31" spans="1:6" s="6" customFormat="1" hidden="1" outlineLevel="1">
      <c r="A31" s="30"/>
      <c r="B31" s="31" t="s">
        <v>190</v>
      </c>
      <c r="C31" s="30"/>
      <c r="D31" s="35"/>
      <c r="E31" s="35"/>
      <c r="F31" s="35"/>
    </row>
    <row r="32" spans="1:6" s="6" customFormat="1" hidden="1" outlineLevel="1">
      <c r="A32" s="30"/>
      <c r="B32" s="31" t="s">
        <v>191</v>
      </c>
      <c r="C32" s="30"/>
      <c r="D32" s="35"/>
      <c r="E32" s="35"/>
      <c r="F32" s="35"/>
    </row>
    <row r="33" spans="1:6" s="6" customFormat="1" ht="54" hidden="1" outlineLevel="1">
      <c r="A33" s="30" t="s">
        <v>132</v>
      </c>
      <c r="B33" s="31" t="s">
        <v>192</v>
      </c>
      <c r="C33" s="30" t="s">
        <v>76</v>
      </c>
      <c r="D33" s="35"/>
      <c r="E33" s="35"/>
      <c r="F33" s="35"/>
    </row>
    <row r="34" spans="1:6" s="6" customFormat="1" hidden="1" outlineLevel="1">
      <c r="A34" s="30" t="s">
        <v>134</v>
      </c>
      <c r="B34" s="31" t="s">
        <v>193</v>
      </c>
      <c r="C34" s="30" t="s">
        <v>76</v>
      </c>
      <c r="D34" s="35"/>
      <c r="E34" s="35"/>
      <c r="F34" s="35"/>
    </row>
    <row r="35" spans="1:6" s="6" customFormat="1" hidden="1" outlineLevel="1">
      <c r="A35" s="30" t="s">
        <v>138</v>
      </c>
      <c r="B35" s="31" t="s">
        <v>194</v>
      </c>
      <c r="C35" s="30" t="s">
        <v>76</v>
      </c>
      <c r="D35" s="35"/>
      <c r="E35" s="35"/>
      <c r="F35" s="35"/>
    </row>
    <row r="36" spans="1:6" s="6" customFormat="1" ht="25.5" hidden="1" outlineLevel="1">
      <c r="A36" s="30" t="s">
        <v>139</v>
      </c>
      <c r="B36" s="31" t="s">
        <v>195</v>
      </c>
      <c r="C36" s="30"/>
      <c r="D36" s="35"/>
      <c r="E36" s="35"/>
      <c r="F36" s="35"/>
    </row>
    <row r="37" spans="1:6" s="6" customFormat="1" hidden="1" outlineLevel="1">
      <c r="A37" s="30" t="s">
        <v>141</v>
      </c>
      <c r="B37" s="31" t="s">
        <v>196</v>
      </c>
      <c r="C37" s="30" t="s">
        <v>197</v>
      </c>
      <c r="D37" s="35"/>
      <c r="E37" s="35"/>
      <c r="F37" s="35"/>
    </row>
    <row r="38" spans="1:6" s="6" customFormat="1" ht="25.5" hidden="1" outlineLevel="1">
      <c r="A38" s="30" t="s">
        <v>198</v>
      </c>
      <c r="B38" s="31" t="s">
        <v>199</v>
      </c>
      <c r="C38" s="70" t="s">
        <v>200</v>
      </c>
      <c r="D38" s="35"/>
      <c r="E38" s="35"/>
      <c r="F38" s="35"/>
    </row>
    <row r="39" spans="1:6" s="6" customFormat="1" ht="25.5" hidden="1" outlineLevel="1">
      <c r="A39" s="30" t="s">
        <v>70</v>
      </c>
      <c r="B39" s="31" t="s">
        <v>9</v>
      </c>
      <c r="C39" s="30"/>
      <c r="D39" s="35"/>
      <c r="E39" s="35"/>
      <c r="F39" s="35"/>
    </row>
    <row r="40" spans="1:6" s="6" customFormat="1" hidden="1" outlineLevel="1">
      <c r="A40" s="30" t="s">
        <v>201</v>
      </c>
      <c r="B40" s="31" t="s">
        <v>202</v>
      </c>
      <c r="C40" s="30" t="s">
        <v>203</v>
      </c>
      <c r="D40" s="35"/>
      <c r="E40" s="35"/>
      <c r="F40" s="35"/>
    </row>
    <row r="41" spans="1:6" s="6" customFormat="1" ht="25.5" hidden="1" outlineLevel="1">
      <c r="A41" s="30" t="s">
        <v>204</v>
      </c>
      <c r="B41" s="31" t="s">
        <v>205</v>
      </c>
      <c r="C41" s="70" t="s">
        <v>206</v>
      </c>
      <c r="D41" s="35"/>
      <c r="E41" s="35"/>
      <c r="F41" s="35"/>
    </row>
    <row r="42" spans="1:6" s="6" customFormat="1" ht="25.5" hidden="1" outlineLevel="1">
      <c r="A42" s="30" t="s">
        <v>207</v>
      </c>
      <c r="B42" s="31" t="s">
        <v>208</v>
      </c>
      <c r="C42" s="30"/>
      <c r="D42" s="35"/>
      <c r="E42" s="35"/>
      <c r="F42" s="35"/>
    </row>
    <row r="43" spans="1:6" s="6" customFormat="1" ht="25.5" hidden="1" outlineLevel="1">
      <c r="A43" s="30" t="s">
        <v>73</v>
      </c>
      <c r="B43" s="31" t="s">
        <v>209</v>
      </c>
      <c r="C43" s="30" t="s">
        <v>76</v>
      </c>
      <c r="D43" s="35"/>
      <c r="E43" s="35"/>
      <c r="F43" s="35"/>
    </row>
    <row r="44" spans="1:6" s="6" customFormat="1" ht="25.5" hidden="1" outlineLevel="1">
      <c r="A44" s="30" t="s">
        <v>75</v>
      </c>
      <c r="B44" s="31" t="s">
        <v>210</v>
      </c>
      <c r="C44" s="30" t="s">
        <v>76</v>
      </c>
      <c r="D44" s="35"/>
      <c r="E44" s="35"/>
      <c r="F44" s="35"/>
    </row>
    <row r="45" spans="1:6" s="6" customFormat="1" ht="26.25" customHeight="1" collapsed="1">
      <c r="A45" s="109" t="s">
        <v>211</v>
      </c>
      <c r="B45" s="110"/>
      <c r="C45" s="110"/>
      <c r="D45" s="110"/>
      <c r="E45" s="110"/>
      <c r="F45" s="111"/>
    </row>
    <row r="46" spans="1:6" s="6" customFormat="1" hidden="1" outlineLevel="1">
      <c r="A46" s="30" t="s">
        <v>64</v>
      </c>
      <c r="B46" s="31" t="s">
        <v>212</v>
      </c>
      <c r="C46" s="30"/>
      <c r="D46" s="35"/>
      <c r="E46" s="35"/>
      <c r="F46" s="35"/>
    </row>
    <row r="47" spans="1:6" s="6" customFormat="1" hidden="1" outlineLevel="1">
      <c r="A47" s="30"/>
      <c r="B47" s="31" t="s">
        <v>188</v>
      </c>
      <c r="C47" s="30"/>
      <c r="D47" s="35"/>
      <c r="E47" s="35"/>
      <c r="F47" s="35"/>
    </row>
    <row r="48" spans="1:6" s="6" customFormat="1" hidden="1" outlineLevel="1">
      <c r="A48" s="30" t="s">
        <v>155</v>
      </c>
      <c r="B48" s="31" t="s">
        <v>213</v>
      </c>
      <c r="C48" s="30" t="s">
        <v>177</v>
      </c>
      <c r="D48" s="35"/>
      <c r="E48" s="35"/>
      <c r="F48" s="35"/>
    </row>
    <row r="49" spans="1:6" s="6" customFormat="1" hidden="1" outlineLevel="1">
      <c r="A49" s="30" t="s">
        <v>214</v>
      </c>
      <c r="B49" s="31" t="s">
        <v>215</v>
      </c>
      <c r="C49" s="30" t="s">
        <v>177</v>
      </c>
      <c r="D49" s="35"/>
      <c r="E49" s="35"/>
      <c r="F49" s="35"/>
    </row>
    <row r="50" spans="1:6" s="6" customFormat="1" hidden="1" outlineLevel="1">
      <c r="A50" s="30"/>
      <c r="B50" s="31" t="s">
        <v>216</v>
      </c>
      <c r="C50" s="30" t="s">
        <v>177</v>
      </c>
      <c r="D50" s="35"/>
      <c r="E50" s="35"/>
      <c r="F50" s="35"/>
    </row>
    <row r="51" spans="1:6" s="6" customFormat="1" hidden="1" outlineLevel="1">
      <c r="A51" s="30"/>
      <c r="B51" s="31" t="s">
        <v>217</v>
      </c>
      <c r="C51" s="30" t="s">
        <v>177</v>
      </c>
      <c r="D51" s="35"/>
      <c r="E51" s="35"/>
      <c r="F51" s="35"/>
    </row>
    <row r="52" spans="1:6" s="6" customFormat="1" hidden="1" outlineLevel="1">
      <c r="A52" s="30" t="s">
        <v>218</v>
      </c>
      <c r="B52" s="31" t="s">
        <v>219</v>
      </c>
      <c r="C52" s="30" t="s">
        <v>177</v>
      </c>
      <c r="D52" s="35"/>
      <c r="E52" s="35"/>
      <c r="F52" s="35"/>
    </row>
    <row r="53" spans="1:6" s="6" customFormat="1" hidden="1" outlineLevel="1">
      <c r="A53" s="30"/>
      <c r="B53" s="31" t="s">
        <v>216</v>
      </c>
      <c r="C53" s="30" t="s">
        <v>177</v>
      </c>
      <c r="D53" s="35"/>
      <c r="E53" s="35"/>
      <c r="F53" s="35"/>
    </row>
    <row r="54" spans="1:6" s="6" customFormat="1" hidden="1" outlineLevel="1">
      <c r="A54" s="30"/>
      <c r="B54" s="31" t="s">
        <v>217</v>
      </c>
      <c r="C54" s="30" t="s">
        <v>177</v>
      </c>
      <c r="D54" s="35"/>
      <c r="E54" s="35"/>
      <c r="F54" s="35"/>
    </row>
    <row r="55" spans="1:6" s="6" customFormat="1" hidden="1" outlineLevel="1">
      <c r="A55" s="30"/>
      <c r="B55" s="31" t="s">
        <v>188</v>
      </c>
      <c r="C55" s="30" t="s">
        <v>177</v>
      </c>
      <c r="D55" s="35"/>
      <c r="E55" s="35"/>
      <c r="F55" s="35"/>
    </row>
    <row r="56" spans="1:6" s="6" customFormat="1" ht="51" hidden="1" outlineLevel="1">
      <c r="A56" s="30" t="s">
        <v>220</v>
      </c>
      <c r="B56" s="31" t="s">
        <v>221</v>
      </c>
      <c r="C56" s="30" t="s">
        <v>177</v>
      </c>
      <c r="D56" s="35"/>
      <c r="E56" s="35"/>
      <c r="F56" s="35"/>
    </row>
    <row r="57" spans="1:6" s="6" customFormat="1" hidden="1" outlineLevel="1">
      <c r="A57" s="30" t="s">
        <v>222</v>
      </c>
      <c r="B57" s="31" t="s">
        <v>215</v>
      </c>
      <c r="C57" s="30" t="s">
        <v>177</v>
      </c>
      <c r="D57" s="35"/>
      <c r="E57" s="35"/>
      <c r="F57" s="35"/>
    </row>
    <row r="58" spans="1:6" s="6" customFormat="1" hidden="1" outlineLevel="1">
      <c r="A58" s="30"/>
      <c r="B58" s="31" t="s">
        <v>216</v>
      </c>
      <c r="C58" s="30" t="s">
        <v>177</v>
      </c>
      <c r="D58" s="35"/>
      <c r="E58" s="35"/>
      <c r="F58" s="35"/>
    </row>
    <row r="59" spans="1:6" s="6" customFormat="1" hidden="1" outlineLevel="1">
      <c r="A59" s="30"/>
      <c r="B59" s="31" t="s">
        <v>217</v>
      </c>
      <c r="C59" s="30" t="s">
        <v>177</v>
      </c>
      <c r="D59" s="35"/>
      <c r="E59" s="35"/>
      <c r="F59" s="35"/>
    </row>
    <row r="60" spans="1:6" s="6" customFormat="1" hidden="1" outlineLevel="1">
      <c r="A60" s="30" t="s">
        <v>223</v>
      </c>
      <c r="B60" s="31" t="s">
        <v>219</v>
      </c>
      <c r="C60" s="30" t="s">
        <v>177</v>
      </c>
      <c r="D60" s="35"/>
      <c r="E60" s="35"/>
      <c r="F60" s="35"/>
    </row>
    <row r="61" spans="1:6" s="6" customFormat="1" hidden="1" outlineLevel="1">
      <c r="A61" s="30"/>
      <c r="B61" s="31" t="s">
        <v>216</v>
      </c>
      <c r="C61" s="30" t="s">
        <v>177</v>
      </c>
      <c r="D61" s="35"/>
      <c r="E61" s="35"/>
      <c r="F61" s="35"/>
    </row>
    <row r="62" spans="1:6" s="6" customFormat="1" hidden="1" outlineLevel="1">
      <c r="A62" s="30"/>
      <c r="B62" s="31" t="s">
        <v>217</v>
      </c>
      <c r="C62" s="30" t="s">
        <v>177</v>
      </c>
      <c r="D62" s="35"/>
      <c r="E62" s="35"/>
      <c r="F62" s="35"/>
    </row>
    <row r="63" spans="1:6" s="6" customFormat="1" ht="38.25" hidden="1" outlineLevel="1">
      <c r="A63" s="30" t="s">
        <v>224</v>
      </c>
      <c r="B63" s="31" t="s">
        <v>225</v>
      </c>
      <c r="C63" s="30" t="s">
        <v>177</v>
      </c>
      <c r="D63" s="35"/>
      <c r="E63" s="35"/>
      <c r="F63" s="35"/>
    </row>
    <row r="64" spans="1:6" s="6" customFormat="1" hidden="1" outlineLevel="1">
      <c r="A64" s="30" t="s">
        <v>226</v>
      </c>
      <c r="B64" s="31" t="s">
        <v>215</v>
      </c>
      <c r="C64" s="30" t="s">
        <v>177</v>
      </c>
      <c r="D64" s="35"/>
      <c r="E64" s="35"/>
      <c r="F64" s="35"/>
    </row>
    <row r="65" spans="1:6" s="6" customFormat="1" hidden="1" outlineLevel="1">
      <c r="A65" s="30"/>
      <c r="B65" s="31" t="s">
        <v>216</v>
      </c>
      <c r="C65" s="30" t="s">
        <v>177</v>
      </c>
      <c r="D65" s="35"/>
      <c r="E65" s="35"/>
      <c r="F65" s="35"/>
    </row>
    <row r="66" spans="1:6" s="6" customFormat="1" hidden="1" outlineLevel="1">
      <c r="A66" s="30"/>
      <c r="B66" s="31" t="s">
        <v>217</v>
      </c>
      <c r="C66" s="30" t="s">
        <v>177</v>
      </c>
      <c r="D66" s="35"/>
      <c r="E66" s="35"/>
      <c r="F66" s="35"/>
    </row>
    <row r="67" spans="1:6" s="6" customFormat="1" hidden="1" outlineLevel="1">
      <c r="A67" s="30" t="s">
        <v>227</v>
      </c>
      <c r="B67" s="31" t="s">
        <v>219</v>
      </c>
      <c r="C67" s="30" t="s">
        <v>177</v>
      </c>
      <c r="D67" s="35"/>
      <c r="E67" s="35"/>
      <c r="F67" s="35"/>
    </row>
    <row r="68" spans="1:6" s="6" customFormat="1" hidden="1" outlineLevel="1">
      <c r="A68" s="30"/>
      <c r="B68" s="31" t="s">
        <v>216</v>
      </c>
      <c r="C68" s="30" t="s">
        <v>177</v>
      </c>
      <c r="D68" s="35"/>
      <c r="E68" s="35"/>
      <c r="F68" s="35"/>
    </row>
    <row r="69" spans="1:6" s="6" customFormat="1" hidden="1" outlineLevel="1">
      <c r="A69" s="30"/>
      <c r="B69" s="31" t="s">
        <v>217</v>
      </c>
      <c r="C69" s="30" t="s">
        <v>177</v>
      </c>
      <c r="D69" s="35"/>
      <c r="E69" s="35"/>
      <c r="F69" s="35"/>
    </row>
    <row r="70" spans="1:6" s="6" customFormat="1" ht="38.25" hidden="1" outlineLevel="1">
      <c r="A70" s="30" t="s">
        <v>228</v>
      </c>
      <c r="B70" s="31" t="s">
        <v>229</v>
      </c>
      <c r="C70" s="30" t="s">
        <v>177</v>
      </c>
      <c r="D70" s="35"/>
      <c r="E70" s="35"/>
      <c r="F70" s="35"/>
    </row>
    <row r="71" spans="1:6" s="6" customFormat="1" hidden="1" outlineLevel="1">
      <c r="A71" s="30" t="s">
        <v>230</v>
      </c>
      <c r="B71" s="31" t="s">
        <v>215</v>
      </c>
      <c r="C71" s="30" t="s">
        <v>177</v>
      </c>
      <c r="D71" s="35"/>
      <c r="E71" s="35"/>
      <c r="F71" s="35"/>
    </row>
    <row r="72" spans="1:6" s="6" customFormat="1" hidden="1" outlineLevel="1">
      <c r="A72" s="30"/>
      <c r="B72" s="31" t="s">
        <v>216</v>
      </c>
      <c r="C72" s="30" t="s">
        <v>177</v>
      </c>
      <c r="D72" s="35"/>
      <c r="E72" s="35"/>
      <c r="F72" s="35"/>
    </row>
    <row r="73" spans="1:6" s="6" customFormat="1" hidden="1" outlineLevel="1">
      <c r="A73" s="30"/>
      <c r="B73" s="31" t="s">
        <v>217</v>
      </c>
      <c r="C73" s="30" t="s">
        <v>177</v>
      </c>
      <c r="D73" s="35"/>
      <c r="E73" s="35"/>
      <c r="F73" s="35"/>
    </row>
    <row r="74" spans="1:6" s="6" customFormat="1" hidden="1" outlineLevel="1">
      <c r="A74" s="30" t="s">
        <v>231</v>
      </c>
      <c r="B74" s="31" t="s">
        <v>219</v>
      </c>
      <c r="C74" s="30" t="s">
        <v>177</v>
      </c>
      <c r="D74" s="35"/>
      <c r="E74" s="35"/>
      <c r="F74" s="35"/>
    </row>
    <row r="75" spans="1:6" s="6" customFormat="1" hidden="1" outlineLevel="1">
      <c r="A75" s="30"/>
      <c r="B75" s="31" t="s">
        <v>216</v>
      </c>
      <c r="C75" s="30" t="s">
        <v>177</v>
      </c>
      <c r="D75" s="35"/>
      <c r="E75" s="35"/>
      <c r="F75" s="35"/>
    </row>
    <row r="76" spans="1:6" s="6" customFormat="1" hidden="1" outlineLevel="1">
      <c r="A76" s="30"/>
      <c r="B76" s="31" t="s">
        <v>217</v>
      </c>
      <c r="C76" s="30" t="s">
        <v>177</v>
      </c>
      <c r="D76" s="35"/>
      <c r="E76" s="35"/>
      <c r="F76" s="35"/>
    </row>
    <row r="77" spans="1:6" s="6" customFormat="1" ht="51" hidden="1" outlineLevel="1">
      <c r="A77" s="30" t="s">
        <v>232</v>
      </c>
      <c r="B77" s="31" t="s">
        <v>233</v>
      </c>
      <c r="C77" s="30" t="s">
        <v>177</v>
      </c>
      <c r="D77" s="35"/>
      <c r="E77" s="35"/>
      <c r="F77" s="35"/>
    </row>
    <row r="78" spans="1:6" s="6" customFormat="1" hidden="1" outlineLevel="1">
      <c r="A78" s="30" t="s">
        <v>234</v>
      </c>
      <c r="B78" s="31" t="s">
        <v>215</v>
      </c>
      <c r="C78" s="30" t="s">
        <v>177</v>
      </c>
      <c r="D78" s="35"/>
      <c r="E78" s="35"/>
      <c r="F78" s="35"/>
    </row>
    <row r="79" spans="1:6" s="6" customFormat="1" hidden="1" outlineLevel="1">
      <c r="A79" s="30"/>
      <c r="B79" s="31" t="s">
        <v>216</v>
      </c>
      <c r="C79" s="30" t="s">
        <v>177</v>
      </c>
      <c r="D79" s="35"/>
      <c r="E79" s="35"/>
      <c r="F79" s="35"/>
    </row>
    <row r="80" spans="1:6" s="6" customFormat="1" hidden="1" outlineLevel="1">
      <c r="A80" s="30"/>
      <c r="B80" s="31" t="s">
        <v>217</v>
      </c>
      <c r="C80" s="30" t="s">
        <v>177</v>
      </c>
      <c r="D80" s="35"/>
      <c r="E80" s="35"/>
      <c r="F80" s="35"/>
    </row>
    <row r="81" spans="1:6" s="6" customFormat="1" hidden="1" outlineLevel="1">
      <c r="A81" s="30" t="s">
        <v>235</v>
      </c>
      <c r="B81" s="31" t="s">
        <v>219</v>
      </c>
      <c r="C81" s="30" t="s">
        <v>177</v>
      </c>
      <c r="D81" s="35"/>
      <c r="E81" s="35"/>
      <c r="F81" s="35"/>
    </row>
    <row r="82" spans="1:6" s="6" customFormat="1" hidden="1" outlineLevel="1">
      <c r="A82" s="30"/>
      <c r="B82" s="31" t="s">
        <v>216</v>
      </c>
      <c r="C82" s="30" t="s">
        <v>177</v>
      </c>
      <c r="D82" s="35"/>
      <c r="E82" s="35"/>
      <c r="F82" s="35"/>
    </row>
    <row r="83" spans="1:6" s="6" customFormat="1" hidden="1" outlineLevel="1">
      <c r="A83" s="30"/>
      <c r="B83" s="31" t="s">
        <v>217</v>
      </c>
      <c r="C83" s="30" t="s">
        <v>177</v>
      </c>
      <c r="D83" s="35"/>
      <c r="E83" s="35"/>
      <c r="F83" s="35"/>
    </row>
    <row r="84" spans="1:6" s="6" customFormat="1" hidden="1" outlineLevel="1">
      <c r="A84" s="30" t="s">
        <v>236</v>
      </c>
      <c r="B84" s="31" t="s">
        <v>237</v>
      </c>
      <c r="C84" s="30" t="s">
        <v>177</v>
      </c>
      <c r="D84" s="35"/>
      <c r="E84" s="35"/>
      <c r="F84" s="35"/>
    </row>
    <row r="85" spans="1:6" s="6" customFormat="1" hidden="1" outlineLevel="1">
      <c r="A85" s="30" t="s">
        <v>238</v>
      </c>
      <c r="B85" s="31" t="s">
        <v>215</v>
      </c>
      <c r="C85" s="30" t="s">
        <v>177</v>
      </c>
      <c r="D85" s="35"/>
      <c r="E85" s="35"/>
      <c r="F85" s="35"/>
    </row>
    <row r="86" spans="1:6" s="6" customFormat="1" hidden="1" outlineLevel="1">
      <c r="A86" s="30"/>
      <c r="B86" s="31" t="s">
        <v>216</v>
      </c>
      <c r="C86" s="30" t="s">
        <v>177</v>
      </c>
      <c r="D86" s="35"/>
      <c r="E86" s="35"/>
      <c r="F86" s="35"/>
    </row>
    <row r="87" spans="1:6" s="6" customFormat="1" hidden="1" outlineLevel="1">
      <c r="A87" s="30"/>
      <c r="B87" s="31" t="s">
        <v>217</v>
      </c>
      <c r="C87" s="30" t="s">
        <v>177</v>
      </c>
      <c r="D87" s="35"/>
      <c r="E87" s="35"/>
      <c r="F87" s="35"/>
    </row>
    <row r="88" spans="1:6" s="6" customFormat="1" hidden="1" outlineLevel="1">
      <c r="A88" s="30" t="s">
        <v>239</v>
      </c>
      <c r="B88" s="31" t="s">
        <v>219</v>
      </c>
      <c r="C88" s="30" t="s">
        <v>177</v>
      </c>
      <c r="D88" s="35"/>
      <c r="E88" s="35"/>
      <c r="F88" s="35"/>
    </row>
    <row r="89" spans="1:6" s="6" customFormat="1" hidden="1" outlineLevel="1">
      <c r="A89" s="30"/>
      <c r="B89" s="31" t="s">
        <v>216</v>
      </c>
      <c r="C89" s="30" t="s">
        <v>177</v>
      </c>
      <c r="D89" s="35"/>
      <c r="E89" s="35"/>
      <c r="F89" s="35"/>
    </row>
    <row r="90" spans="1:6" s="6" customFormat="1" hidden="1" outlineLevel="1">
      <c r="A90" s="30"/>
      <c r="B90" s="31" t="s">
        <v>217</v>
      </c>
      <c r="C90" s="30" t="s">
        <v>177</v>
      </c>
      <c r="D90" s="35"/>
      <c r="E90" s="35"/>
      <c r="F90" s="35"/>
    </row>
    <row r="91" spans="1:6" s="6" customFormat="1" hidden="1" outlineLevel="1">
      <c r="A91" s="30" t="s">
        <v>240</v>
      </c>
      <c r="B91" s="31" t="s">
        <v>241</v>
      </c>
      <c r="C91" s="30" t="s">
        <v>177</v>
      </c>
      <c r="D91" s="35"/>
      <c r="E91" s="35"/>
      <c r="F91" s="35"/>
    </row>
    <row r="92" spans="1:6" s="6" customFormat="1" hidden="1" outlineLevel="1">
      <c r="A92" s="30" t="s">
        <v>242</v>
      </c>
      <c r="B92" s="31" t="s">
        <v>215</v>
      </c>
      <c r="C92" s="30" t="s">
        <v>177</v>
      </c>
      <c r="D92" s="35"/>
      <c r="E92" s="35"/>
      <c r="F92" s="35"/>
    </row>
    <row r="93" spans="1:6" s="6" customFormat="1" hidden="1" outlineLevel="1">
      <c r="A93" s="30"/>
      <c r="B93" s="31" t="s">
        <v>216</v>
      </c>
      <c r="C93" s="30" t="s">
        <v>177</v>
      </c>
      <c r="D93" s="35"/>
      <c r="E93" s="35"/>
      <c r="F93" s="35"/>
    </row>
    <row r="94" spans="1:6" s="6" customFormat="1" hidden="1" outlineLevel="1">
      <c r="A94" s="30"/>
      <c r="B94" s="31" t="s">
        <v>217</v>
      </c>
      <c r="C94" s="30" t="s">
        <v>177</v>
      </c>
      <c r="D94" s="35"/>
      <c r="E94" s="35"/>
      <c r="F94" s="35"/>
    </row>
    <row r="95" spans="1:6" s="6" customFormat="1" hidden="1" outlineLevel="1">
      <c r="A95" s="30" t="s">
        <v>243</v>
      </c>
      <c r="B95" s="31" t="s">
        <v>219</v>
      </c>
      <c r="C95" s="30" t="s">
        <v>177</v>
      </c>
      <c r="D95" s="35"/>
      <c r="E95" s="35"/>
      <c r="F95" s="35"/>
    </row>
    <row r="96" spans="1:6" s="6" customFormat="1" hidden="1" outlineLevel="1">
      <c r="A96" s="30"/>
      <c r="B96" s="31" t="s">
        <v>216</v>
      </c>
      <c r="C96" s="30" t="s">
        <v>177</v>
      </c>
      <c r="D96" s="35"/>
      <c r="E96" s="35"/>
      <c r="F96" s="35"/>
    </row>
    <row r="97" spans="1:6" s="6" customFormat="1" hidden="1" outlineLevel="1">
      <c r="A97" s="30"/>
      <c r="B97" s="31" t="s">
        <v>217</v>
      </c>
      <c r="C97" s="30" t="s">
        <v>177</v>
      </c>
      <c r="D97" s="35"/>
      <c r="E97" s="35"/>
      <c r="F97" s="35"/>
    </row>
    <row r="98" spans="1:6" s="6" customFormat="1" ht="38.25" hidden="1" outlineLevel="1">
      <c r="A98" s="30" t="s">
        <v>157</v>
      </c>
      <c r="B98" s="31" t="s">
        <v>244</v>
      </c>
      <c r="C98" s="30" t="s">
        <v>177</v>
      </c>
      <c r="D98" s="35"/>
      <c r="E98" s="35"/>
      <c r="F98" s="35"/>
    </row>
    <row r="99" spans="1:6" s="6" customFormat="1" hidden="1" outlineLevel="1">
      <c r="A99" s="30"/>
      <c r="B99" s="31" t="s">
        <v>245</v>
      </c>
      <c r="C99" s="30" t="s">
        <v>177</v>
      </c>
      <c r="D99" s="35"/>
      <c r="E99" s="35"/>
      <c r="F99" s="35"/>
    </row>
    <row r="100" spans="1:6" s="6" customFormat="1" hidden="1" outlineLevel="1">
      <c r="A100" s="30"/>
      <c r="B100" s="31" t="s">
        <v>216</v>
      </c>
      <c r="C100" s="30" t="s">
        <v>177</v>
      </c>
      <c r="D100" s="35"/>
      <c r="E100" s="35"/>
      <c r="F100" s="35"/>
    </row>
    <row r="101" spans="1:6" s="6" customFormat="1" hidden="1" outlineLevel="1">
      <c r="A101" s="30"/>
      <c r="B101" s="31" t="s">
        <v>217</v>
      </c>
      <c r="C101" s="30" t="s">
        <v>177</v>
      </c>
      <c r="D101" s="35"/>
      <c r="E101" s="35"/>
      <c r="F101" s="35"/>
    </row>
    <row r="102" spans="1:6" s="6" customFormat="1" hidden="1" outlineLevel="1">
      <c r="A102" s="30"/>
      <c r="B102" s="31" t="s">
        <v>246</v>
      </c>
      <c r="C102" s="30" t="s">
        <v>177</v>
      </c>
      <c r="D102" s="35"/>
      <c r="E102" s="35"/>
      <c r="F102" s="35"/>
    </row>
    <row r="103" spans="1:6" s="6" customFormat="1" hidden="1" outlineLevel="1">
      <c r="A103" s="30"/>
      <c r="B103" s="31" t="s">
        <v>216</v>
      </c>
      <c r="C103" s="30" t="s">
        <v>177</v>
      </c>
      <c r="D103" s="35"/>
      <c r="E103" s="35"/>
      <c r="F103" s="35"/>
    </row>
    <row r="104" spans="1:6" s="6" customFormat="1" hidden="1" outlineLevel="1">
      <c r="A104" s="30"/>
      <c r="B104" s="31" t="s">
        <v>217</v>
      </c>
      <c r="C104" s="30" t="s">
        <v>177</v>
      </c>
      <c r="D104" s="35"/>
      <c r="E104" s="35"/>
      <c r="F104" s="35"/>
    </row>
    <row r="105" spans="1:6" s="6" customFormat="1" hidden="1" outlineLevel="1">
      <c r="A105" s="30"/>
      <c r="B105" s="31" t="s">
        <v>247</v>
      </c>
      <c r="C105" s="30" t="s">
        <v>177</v>
      </c>
      <c r="D105" s="35"/>
      <c r="E105" s="35"/>
      <c r="F105" s="35"/>
    </row>
    <row r="106" spans="1:6" s="6" customFormat="1" hidden="1" outlineLevel="1">
      <c r="A106" s="30"/>
      <c r="B106" s="31" t="s">
        <v>216</v>
      </c>
      <c r="C106" s="30" t="s">
        <v>177</v>
      </c>
      <c r="D106" s="35"/>
      <c r="E106" s="35"/>
      <c r="F106" s="35"/>
    </row>
    <row r="107" spans="1:6" s="6" customFormat="1" hidden="1" outlineLevel="1">
      <c r="A107" s="30"/>
      <c r="B107" s="31" t="s">
        <v>217</v>
      </c>
      <c r="C107" s="30" t="s">
        <v>177</v>
      </c>
      <c r="D107" s="35"/>
      <c r="E107" s="35"/>
      <c r="F107" s="35"/>
    </row>
    <row r="108" spans="1:6" s="6" customFormat="1" ht="38.25" hidden="1" outlineLevel="1">
      <c r="A108" s="30" t="s">
        <v>159</v>
      </c>
      <c r="B108" s="31" t="s">
        <v>248</v>
      </c>
      <c r="C108" s="30" t="s">
        <v>177</v>
      </c>
      <c r="D108" s="35"/>
      <c r="E108" s="35"/>
      <c r="F108" s="35"/>
    </row>
    <row r="109" spans="1:6" s="6" customFormat="1" hidden="1" outlineLevel="1">
      <c r="A109" s="30"/>
      <c r="B109" s="31" t="s">
        <v>249</v>
      </c>
      <c r="C109" s="30" t="s">
        <v>177</v>
      </c>
      <c r="D109" s="35"/>
      <c r="E109" s="35"/>
      <c r="F109" s="35"/>
    </row>
    <row r="110" spans="1:6" s="6" customFormat="1" hidden="1" outlineLevel="1">
      <c r="A110" s="30"/>
      <c r="B110" s="31" t="s">
        <v>250</v>
      </c>
      <c r="C110" s="30" t="s">
        <v>177</v>
      </c>
      <c r="D110" s="35"/>
      <c r="E110" s="35"/>
      <c r="F110" s="35"/>
    </row>
    <row r="111" spans="1:6" s="6" customFormat="1" hidden="1" outlineLevel="1">
      <c r="A111" s="30" t="s">
        <v>65</v>
      </c>
      <c r="B111" s="31" t="s">
        <v>251</v>
      </c>
      <c r="C111" s="30"/>
      <c r="D111" s="35"/>
      <c r="E111" s="35"/>
      <c r="F111" s="35"/>
    </row>
    <row r="112" spans="1:6" s="6" customFormat="1" hidden="1" outlineLevel="1">
      <c r="A112" s="30"/>
      <c r="B112" s="31" t="s">
        <v>188</v>
      </c>
      <c r="C112" s="30"/>
      <c r="D112" s="35"/>
      <c r="E112" s="35"/>
      <c r="F112" s="35"/>
    </row>
    <row r="113" spans="1:6" s="6" customFormat="1" ht="25.5" hidden="1" outlineLevel="1">
      <c r="A113" s="30" t="s">
        <v>164</v>
      </c>
      <c r="B113" s="31" t="s">
        <v>252</v>
      </c>
      <c r="C113" s="30" t="s">
        <v>253</v>
      </c>
      <c r="D113" s="35"/>
      <c r="E113" s="35"/>
      <c r="F113" s="35"/>
    </row>
    <row r="114" spans="1:6" s="6" customFormat="1" ht="38.25" hidden="1" outlineLevel="1">
      <c r="A114" s="30" t="s">
        <v>254</v>
      </c>
      <c r="B114" s="31" t="s">
        <v>255</v>
      </c>
      <c r="C114" s="30" t="s">
        <v>253</v>
      </c>
      <c r="D114" s="35"/>
      <c r="E114" s="35"/>
      <c r="F114" s="35"/>
    </row>
    <row r="115" spans="1:6" s="6" customFormat="1" hidden="1" outlineLevel="1">
      <c r="A115" s="30"/>
      <c r="B115" s="31" t="s">
        <v>245</v>
      </c>
      <c r="C115" s="30" t="s">
        <v>253</v>
      </c>
      <c r="D115" s="35"/>
      <c r="E115" s="35"/>
      <c r="F115" s="35"/>
    </row>
    <row r="116" spans="1:6" s="6" customFormat="1" hidden="1" outlineLevel="1">
      <c r="A116" s="30"/>
      <c r="B116" s="31" t="s">
        <v>246</v>
      </c>
      <c r="C116" s="30" t="s">
        <v>253</v>
      </c>
      <c r="D116" s="35"/>
      <c r="E116" s="35"/>
      <c r="F116" s="35"/>
    </row>
    <row r="117" spans="1:6" s="6" customFormat="1" hidden="1" outlineLevel="1">
      <c r="A117" s="30"/>
      <c r="B117" s="31" t="s">
        <v>247</v>
      </c>
      <c r="C117" s="30" t="s">
        <v>253</v>
      </c>
      <c r="D117" s="35"/>
      <c r="E117" s="35"/>
      <c r="F117" s="35"/>
    </row>
    <row r="118" spans="1:6" s="6" customFormat="1" ht="38.25" hidden="1" outlineLevel="1">
      <c r="A118" s="30" t="s">
        <v>256</v>
      </c>
      <c r="B118" s="31" t="s">
        <v>257</v>
      </c>
      <c r="C118" s="30" t="s">
        <v>253</v>
      </c>
      <c r="D118" s="35"/>
      <c r="E118" s="35"/>
      <c r="F118" s="35"/>
    </row>
    <row r="119" spans="1:6" s="6" customFormat="1" hidden="1" outlineLevel="1">
      <c r="A119" s="30" t="s">
        <v>66</v>
      </c>
      <c r="B119" s="31" t="s">
        <v>258</v>
      </c>
      <c r="C119" s="30"/>
      <c r="D119" s="35"/>
      <c r="E119" s="35"/>
      <c r="F119" s="35"/>
    </row>
    <row r="120" spans="1:6" s="6" customFormat="1" hidden="1" outlineLevel="1">
      <c r="A120" s="30"/>
      <c r="B120" s="31" t="s">
        <v>188</v>
      </c>
      <c r="C120" s="30"/>
      <c r="D120" s="35"/>
      <c r="E120" s="35"/>
      <c r="F120" s="35"/>
    </row>
    <row r="121" spans="1:6" s="6" customFormat="1" ht="25.5" hidden="1" outlineLevel="1">
      <c r="A121" s="30" t="s">
        <v>168</v>
      </c>
      <c r="B121" s="31" t="s">
        <v>259</v>
      </c>
      <c r="C121" s="30" t="s">
        <v>260</v>
      </c>
      <c r="D121" s="35"/>
      <c r="E121" s="35"/>
      <c r="F121" s="35"/>
    </row>
    <row r="122" spans="1:6" s="6" customFormat="1" ht="38.25" hidden="1" outlineLevel="1">
      <c r="A122" s="30" t="s">
        <v>170</v>
      </c>
      <c r="B122" s="31" t="s">
        <v>261</v>
      </c>
      <c r="C122" s="30" t="s">
        <v>260</v>
      </c>
      <c r="D122" s="35"/>
      <c r="E122" s="35"/>
      <c r="F122" s="35"/>
    </row>
    <row r="123" spans="1:6" s="6" customFormat="1" hidden="1" outlineLevel="1">
      <c r="A123" s="30"/>
      <c r="B123" s="31" t="s">
        <v>245</v>
      </c>
      <c r="C123" s="30" t="s">
        <v>260</v>
      </c>
      <c r="D123" s="35"/>
      <c r="E123" s="35"/>
      <c r="F123" s="35"/>
    </row>
    <row r="124" spans="1:6" s="6" customFormat="1" hidden="1" outlineLevel="1">
      <c r="A124" s="30"/>
      <c r="B124" s="31" t="s">
        <v>246</v>
      </c>
      <c r="C124" s="30" t="s">
        <v>260</v>
      </c>
      <c r="D124" s="35"/>
      <c r="E124" s="35"/>
      <c r="F124" s="35"/>
    </row>
    <row r="125" spans="1:6" s="6" customFormat="1" hidden="1" outlineLevel="1">
      <c r="A125" s="30"/>
      <c r="B125" s="31" t="s">
        <v>247</v>
      </c>
      <c r="C125" s="30" t="s">
        <v>260</v>
      </c>
      <c r="D125" s="35"/>
      <c r="E125" s="35"/>
      <c r="F125" s="35"/>
    </row>
    <row r="126" spans="1:6" s="6" customFormat="1" hidden="1" outlineLevel="1">
      <c r="A126" s="30" t="s">
        <v>68</v>
      </c>
      <c r="B126" s="31" t="s">
        <v>262</v>
      </c>
      <c r="C126" s="30" t="s">
        <v>260</v>
      </c>
      <c r="D126" s="35"/>
      <c r="E126" s="35"/>
      <c r="F126" s="35"/>
    </row>
    <row r="127" spans="1:6" s="6" customFormat="1" hidden="1" outlineLevel="1">
      <c r="A127" s="30" t="s">
        <v>70</v>
      </c>
      <c r="B127" s="31" t="s">
        <v>263</v>
      </c>
      <c r="C127" s="30" t="s">
        <v>76</v>
      </c>
      <c r="D127" s="35"/>
      <c r="E127" s="35"/>
      <c r="F127" s="35"/>
    </row>
    <row r="128" spans="1:6" s="6" customFormat="1" ht="25.5" hidden="1" outlineLevel="1">
      <c r="A128" s="30" t="s">
        <v>73</v>
      </c>
      <c r="B128" s="31" t="s">
        <v>9</v>
      </c>
      <c r="C128" s="30"/>
      <c r="D128" s="35"/>
      <c r="E128" s="35"/>
      <c r="F128" s="35"/>
    </row>
    <row r="129" spans="1:7" s="6" customFormat="1" hidden="1" outlineLevel="1">
      <c r="A129" s="30" t="s">
        <v>264</v>
      </c>
      <c r="B129" s="31" t="s">
        <v>202</v>
      </c>
      <c r="C129" s="30" t="s">
        <v>203</v>
      </c>
      <c r="D129" s="35"/>
      <c r="E129" s="35"/>
      <c r="F129" s="35"/>
    </row>
    <row r="130" spans="1:7" s="6" customFormat="1" ht="25.5" hidden="1" outlineLevel="1">
      <c r="A130" s="30" t="s">
        <v>265</v>
      </c>
      <c r="B130" s="31" t="s">
        <v>205</v>
      </c>
      <c r="C130" s="70" t="s">
        <v>206</v>
      </c>
      <c r="D130" s="35"/>
      <c r="E130" s="35"/>
      <c r="F130" s="35"/>
    </row>
    <row r="131" spans="1:7" s="6" customFormat="1" ht="25.5" hidden="1" outlineLevel="1">
      <c r="A131" s="30" t="s">
        <v>266</v>
      </c>
      <c r="B131" s="31" t="s">
        <v>208</v>
      </c>
      <c r="C131" s="30"/>
      <c r="D131" s="35"/>
      <c r="E131" s="35"/>
      <c r="F131" s="35"/>
    </row>
    <row r="132" spans="1:7" s="6" customFormat="1" hidden="1" outlineLevel="1">
      <c r="A132" s="30" t="s">
        <v>75</v>
      </c>
      <c r="B132" s="31" t="s">
        <v>267</v>
      </c>
      <c r="C132" s="30" t="s">
        <v>76</v>
      </c>
      <c r="D132" s="35"/>
      <c r="E132" s="35"/>
      <c r="F132" s="35"/>
    </row>
    <row r="133" spans="1:7" s="6" customFormat="1" hidden="1" outlineLevel="1">
      <c r="A133" s="30" t="s">
        <v>80</v>
      </c>
      <c r="B133" s="31" t="s">
        <v>268</v>
      </c>
      <c r="C133" s="30" t="s">
        <v>76</v>
      </c>
      <c r="D133" s="35"/>
      <c r="E133" s="35"/>
      <c r="F133" s="35"/>
    </row>
    <row r="134" spans="1:7" s="6" customFormat="1" hidden="1" outlineLevel="1">
      <c r="A134" s="30" t="s">
        <v>90</v>
      </c>
      <c r="B134" s="31" t="s">
        <v>269</v>
      </c>
      <c r="C134" s="30" t="s">
        <v>76</v>
      </c>
      <c r="D134" s="35"/>
      <c r="E134" s="35"/>
      <c r="F134" s="35"/>
    </row>
    <row r="135" spans="1:7" s="6" customFormat="1" hidden="1" outlineLevel="1">
      <c r="A135" s="30" t="s">
        <v>91</v>
      </c>
      <c r="B135" s="31" t="s">
        <v>162</v>
      </c>
      <c r="C135" s="30" t="s">
        <v>76</v>
      </c>
      <c r="D135" s="35"/>
      <c r="E135" s="35"/>
      <c r="F135" s="35"/>
    </row>
    <row r="136" spans="1:7" s="6" customFormat="1" ht="25.5" hidden="1" outlineLevel="1">
      <c r="A136" s="30" t="s">
        <v>100</v>
      </c>
      <c r="B136" s="31" t="s">
        <v>270</v>
      </c>
      <c r="C136" s="30" t="s">
        <v>271</v>
      </c>
      <c r="D136" s="35"/>
      <c r="E136" s="35"/>
      <c r="F136" s="35"/>
    </row>
    <row r="137" spans="1:7" s="6" customFormat="1" ht="38.25" hidden="1" outlineLevel="1">
      <c r="A137" s="30" t="s">
        <v>105</v>
      </c>
      <c r="B137" s="31" t="s">
        <v>10</v>
      </c>
      <c r="C137" s="30"/>
      <c r="D137" s="35"/>
      <c r="E137" s="35"/>
      <c r="F137" s="35"/>
    </row>
    <row r="138" spans="1:7" s="6" customFormat="1" ht="26.25" customHeight="1" collapsed="1">
      <c r="A138" s="109" t="s">
        <v>272</v>
      </c>
      <c r="B138" s="110"/>
      <c r="C138" s="110"/>
      <c r="D138" s="110"/>
      <c r="E138" s="110"/>
      <c r="F138" s="111"/>
    </row>
    <row r="139" spans="1:7">
      <c r="A139" s="30" t="s">
        <v>64</v>
      </c>
      <c r="B139" s="31" t="s">
        <v>25</v>
      </c>
      <c r="C139" s="30" t="s">
        <v>27</v>
      </c>
      <c r="D139" s="34"/>
      <c r="E139" s="34"/>
      <c r="F139" s="23">
        <f>'[10]0.1'!$L$11</f>
        <v>26.899999999999995</v>
      </c>
    </row>
    <row r="140" spans="1:7" ht="38.25">
      <c r="A140" s="30" t="s">
        <v>65</v>
      </c>
      <c r="B140" s="31" t="s">
        <v>26</v>
      </c>
      <c r="C140" s="30" t="s">
        <v>27</v>
      </c>
      <c r="D140" s="34"/>
      <c r="E140" s="34"/>
      <c r="F140" s="23">
        <f>'[10]0.1'!$L$12</f>
        <v>22.754948583375999</v>
      </c>
    </row>
    <row r="141" spans="1:7">
      <c r="A141" s="30" t="s">
        <v>66</v>
      </c>
      <c r="B141" s="31" t="s">
        <v>67</v>
      </c>
      <c r="C141" s="30" t="s">
        <v>128</v>
      </c>
      <c r="D141" s="34"/>
      <c r="E141" s="34"/>
      <c r="F141" s="23">
        <f>'[10]0.1'!$L$13</f>
        <v>186.24599999999998</v>
      </c>
      <c r="G141" s="41"/>
    </row>
    <row r="142" spans="1:7">
      <c r="A142" s="30" t="s">
        <v>68</v>
      </c>
      <c r="B142" s="31" t="s">
        <v>69</v>
      </c>
      <c r="C142" s="30" t="s">
        <v>128</v>
      </c>
      <c r="D142" s="34"/>
      <c r="E142" s="34"/>
      <c r="F142" s="23">
        <f>'[10]0.1'!$L$15</f>
        <v>149.89299999999997</v>
      </c>
    </row>
    <row r="143" spans="1:7">
      <c r="A143" s="30" t="s">
        <v>70</v>
      </c>
      <c r="B143" s="31" t="s">
        <v>71</v>
      </c>
      <c r="C143" s="30" t="s">
        <v>72</v>
      </c>
      <c r="D143" s="34"/>
      <c r="E143" s="34"/>
      <c r="F143" s="23">
        <f>'[10]0.1'!$L$16</f>
        <v>501.55799999999999</v>
      </c>
    </row>
    <row r="144" spans="1:7">
      <c r="A144" s="30" t="s">
        <v>73</v>
      </c>
      <c r="B144" s="31" t="s">
        <v>74</v>
      </c>
      <c r="C144" s="30" t="s">
        <v>72</v>
      </c>
      <c r="D144" s="34"/>
      <c r="E144" s="34"/>
      <c r="F144" s="23">
        <f>'[10]0.1'!$L$17</f>
        <v>501.55799999999999</v>
      </c>
    </row>
    <row r="145" spans="1:8">
      <c r="A145" s="30" t="s">
        <v>75</v>
      </c>
      <c r="B145" s="31" t="s">
        <v>8</v>
      </c>
      <c r="C145" s="30" t="s">
        <v>76</v>
      </c>
      <c r="D145" s="34"/>
      <c r="E145" s="34"/>
      <c r="F145" s="23">
        <f>'[10]0.1'!$L$43</f>
        <v>178038.51117725499</v>
      </c>
    </row>
    <row r="146" spans="1:8">
      <c r="A146" s="30"/>
      <c r="B146" s="31" t="s">
        <v>188</v>
      </c>
      <c r="C146" s="30"/>
      <c r="D146" s="34"/>
      <c r="E146" s="34"/>
      <c r="F146" s="34"/>
    </row>
    <row r="147" spans="1:8">
      <c r="A147" s="30" t="s">
        <v>77</v>
      </c>
      <c r="B147" s="32" t="s">
        <v>11</v>
      </c>
      <c r="C147" s="30" t="s">
        <v>76</v>
      </c>
      <c r="D147" s="34"/>
      <c r="E147" s="34"/>
      <c r="F147" s="23">
        <f>'[10]0.1'!$J$43</f>
        <v>178038.51117725499</v>
      </c>
    </row>
    <row r="148" spans="1:8">
      <c r="A148" s="30" t="s">
        <v>78</v>
      </c>
      <c r="B148" s="32" t="s">
        <v>12</v>
      </c>
      <c r="C148" s="30" t="s">
        <v>76</v>
      </c>
      <c r="D148" s="34"/>
      <c r="E148" s="34"/>
      <c r="F148" s="23">
        <f>'[10]0.1'!$K$43</f>
        <v>0</v>
      </c>
    </row>
    <row r="149" spans="1:8" ht="25.5">
      <c r="A149" s="30" t="s">
        <v>79</v>
      </c>
      <c r="B149" s="32" t="s">
        <v>13</v>
      </c>
      <c r="C149" s="30" t="s">
        <v>76</v>
      </c>
      <c r="D149" s="35"/>
      <c r="E149" s="35"/>
      <c r="F149" s="35"/>
    </row>
    <row r="150" spans="1:8">
      <c r="A150" s="30" t="s">
        <v>80</v>
      </c>
      <c r="B150" s="31" t="s">
        <v>81</v>
      </c>
      <c r="C150" s="30" t="s">
        <v>76</v>
      </c>
      <c r="D150" s="35"/>
      <c r="E150" s="35"/>
      <c r="F150" s="23">
        <f>'[10]0.1'!$L$31</f>
        <v>677068.78906050092</v>
      </c>
      <c r="G150" s="41"/>
      <c r="H150" s="41"/>
    </row>
    <row r="151" spans="1:8">
      <c r="A151" s="30"/>
      <c r="B151" s="31" t="s">
        <v>188</v>
      </c>
      <c r="C151" s="30"/>
      <c r="D151" s="35"/>
      <c r="E151" s="35"/>
      <c r="F151" s="34"/>
    </row>
    <row r="152" spans="1:8">
      <c r="A152" s="30" t="s">
        <v>82</v>
      </c>
      <c r="B152" s="32" t="s">
        <v>83</v>
      </c>
      <c r="C152" s="30" t="s">
        <v>76</v>
      </c>
      <c r="D152" s="35"/>
      <c r="E152" s="35"/>
      <c r="F152" s="23">
        <f>'[10]0.1'!$L$32</f>
        <v>177694.98849835698</v>
      </c>
      <c r="G152" s="41"/>
      <c r="H152" s="41"/>
    </row>
    <row r="153" spans="1:8" ht="25.5">
      <c r="A153" s="30"/>
      <c r="B153" s="32" t="s">
        <v>84</v>
      </c>
      <c r="C153" s="30" t="s">
        <v>28</v>
      </c>
      <c r="D153" s="35"/>
      <c r="E153" s="35"/>
      <c r="F153" s="23">
        <f>'[10]4'!$M$24</f>
        <v>181.1</v>
      </c>
      <c r="G153" s="41"/>
      <c r="H153" s="41"/>
    </row>
    <row r="154" spans="1:8">
      <c r="A154" s="30" t="s">
        <v>85</v>
      </c>
      <c r="B154" s="32" t="s">
        <v>86</v>
      </c>
      <c r="C154" s="30" t="s">
        <v>76</v>
      </c>
      <c r="D154" s="35"/>
      <c r="E154" s="35"/>
      <c r="F154" s="23">
        <f>'[10]0.1'!$L$33</f>
        <v>499373.80056214391</v>
      </c>
    </row>
    <row r="155" spans="1:8">
      <c r="A155" s="30"/>
      <c r="B155" s="32" t="s">
        <v>87</v>
      </c>
      <c r="C155" s="30" t="s">
        <v>88</v>
      </c>
      <c r="D155" s="35"/>
      <c r="E155" s="35"/>
      <c r="F155" s="23">
        <f>'[10]4'!$M$28</f>
        <v>152.10000000000002</v>
      </c>
    </row>
    <row r="156" spans="1:8" ht="25.5">
      <c r="A156" s="30"/>
      <c r="B156" s="7" t="s">
        <v>89</v>
      </c>
      <c r="C156" s="30" t="s">
        <v>24</v>
      </c>
      <c r="D156" s="35"/>
      <c r="E156" s="35"/>
      <c r="F156" s="88" t="s">
        <v>317</v>
      </c>
    </row>
    <row r="157" spans="1:8">
      <c r="A157" s="30" t="s">
        <v>90</v>
      </c>
      <c r="B157" s="7" t="s">
        <v>14</v>
      </c>
      <c r="C157" s="30" t="s">
        <v>76</v>
      </c>
      <c r="D157" s="35"/>
      <c r="E157" s="35"/>
      <c r="F157" s="35"/>
    </row>
    <row r="158" spans="1:8" ht="25.5">
      <c r="A158" s="30" t="s">
        <v>91</v>
      </c>
      <c r="B158" s="7" t="s">
        <v>9</v>
      </c>
      <c r="C158" s="30" t="s">
        <v>24</v>
      </c>
      <c r="D158" s="35"/>
      <c r="E158" s="35"/>
      <c r="F158" s="35"/>
    </row>
    <row r="159" spans="1:8">
      <c r="A159" s="30" t="s">
        <v>92</v>
      </c>
      <c r="B159" s="32" t="s">
        <v>93</v>
      </c>
      <c r="C159" s="30" t="s">
        <v>94</v>
      </c>
      <c r="D159" s="35"/>
      <c r="E159" s="35"/>
      <c r="F159" s="35"/>
    </row>
    <row r="160" spans="1:8" ht="25.5">
      <c r="A160" s="33" t="s">
        <v>95</v>
      </c>
      <c r="B160" s="32" t="s">
        <v>96</v>
      </c>
      <c r="C160" s="70" t="s">
        <v>97</v>
      </c>
      <c r="D160" s="35"/>
      <c r="E160" s="35"/>
      <c r="F160" s="35"/>
    </row>
    <row r="161" spans="1:7" ht="25.5">
      <c r="A161" s="30" t="s">
        <v>98</v>
      </c>
      <c r="B161" s="32" t="s">
        <v>99</v>
      </c>
      <c r="C161" s="30" t="s">
        <v>24</v>
      </c>
      <c r="D161" s="35"/>
      <c r="E161" s="35"/>
      <c r="F161" s="35"/>
    </row>
    <row r="162" spans="1:7">
      <c r="A162" s="30" t="s">
        <v>100</v>
      </c>
      <c r="B162" s="7" t="s">
        <v>101</v>
      </c>
      <c r="C162" s="30" t="s">
        <v>76</v>
      </c>
      <c r="D162" s="35"/>
      <c r="E162" s="35"/>
      <c r="F162" s="35"/>
      <c r="G162" s="41"/>
    </row>
    <row r="163" spans="1:7">
      <c r="A163" s="30"/>
      <c r="B163" s="31" t="s">
        <v>188</v>
      </c>
      <c r="C163" s="30"/>
      <c r="D163" s="35"/>
      <c r="E163" s="35"/>
      <c r="F163" s="35"/>
    </row>
    <row r="164" spans="1:7">
      <c r="A164" s="30" t="s">
        <v>102</v>
      </c>
      <c r="B164" s="32" t="s">
        <v>15</v>
      </c>
      <c r="C164" s="30" t="s">
        <v>76</v>
      </c>
      <c r="D164" s="35"/>
      <c r="E164" s="35"/>
      <c r="F164" s="35"/>
      <c r="G164" s="41"/>
    </row>
    <row r="165" spans="1:7">
      <c r="A165" s="30" t="s">
        <v>103</v>
      </c>
      <c r="B165" s="32" t="s">
        <v>16</v>
      </c>
      <c r="C165" s="30" t="s">
        <v>76</v>
      </c>
      <c r="D165" s="35"/>
      <c r="E165" s="35"/>
      <c r="F165" s="35"/>
    </row>
    <row r="166" spans="1:7" ht="25.5">
      <c r="A166" s="30" t="s">
        <v>104</v>
      </c>
      <c r="B166" s="32" t="s">
        <v>17</v>
      </c>
      <c r="C166" s="30" t="s">
        <v>76</v>
      </c>
      <c r="D166" s="35"/>
      <c r="E166" s="35"/>
      <c r="F166" s="35"/>
    </row>
    <row r="167" spans="1:7">
      <c r="A167" s="30" t="s">
        <v>145</v>
      </c>
      <c r="B167" s="32" t="s">
        <v>146</v>
      </c>
      <c r="C167" s="30" t="s">
        <v>76</v>
      </c>
      <c r="D167" s="35"/>
      <c r="E167" s="35"/>
      <c r="F167" s="35"/>
    </row>
    <row r="168" spans="1:7">
      <c r="A168" s="30" t="s">
        <v>105</v>
      </c>
      <c r="B168" s="7" t="s">
        <v>106</v>
      </c>
      <c r="C168" s="30" t="s">
        <v>76</v>
      </c>
      <c r="D168" s="35"/>
      <c r="E168" s="35"/>
      <c r="F168" s="35"/>
    </row>
    <row r="169" spans="1:7">
      <c r="A169" s="30"/>
      <c r="B169" s="31" t="s">
        <v>188</v>
      </c>
      <c r="C169" s="30"/>
      <c r="D169" s="34"/>
      <c r="E169" s="35"/>
      <c r="F169" s="35"/>
    </row>
    <row r="170" spans="1:7">
      <c r="A170" s="30" t="s">
        <v>107</v>
      </c>
      <c r="B170" s="32" t="s">
        <v>18</v>
      </c>
      <c r="C170" s="30" t="s">
        <v>76</v>
      </c>
      <c r="D170" s="35"/>
      <c r="E170" s="35"/>
      <c r="F170" s="35"/>
    </row>
    <row r="171" spans="1:7">
      <c r="A171" s="30" t="s">
        <v>108</v>
      </c>
      <c r="B171" s="32" t="s">
        <v>31</v>
      </c>
      <c r="C171" s="30" t="s">
        <v>76</v>
      </c>
      <c r="D171" s="35"/>
      <c r="E171" s="35"/>
      <c r="F171" s="35"/>
    </row>
    <row r="172" spans="1:7">
      <c r="A172" s="30" t="s">
        <v>109</v>
      </c>
      <c r="B172" s="7" t="s">
        <v>110</v>
      </c>
      <c r="C172" s="30" t="s">
        <v>76</v>
      </c>
      <c r="D172" s="35"/>
      <c r="E172" s="35"/>
      <c r="F172" s="35"/>
    </row>
    <row r="173" spans="1:7">
      <c r="A173" s="30"/>
      <c r="B173" s="31" t="s">
        <v>188</v>
      </c>
      <c r="C173" s="30"/>
      <c r="D173" s="34"/>
      <c r="E173" s="35"/>
      <c r="F173" s="35"/>
    </row>
    <row r="174" spans="1:7">
      <c r="A174" s="30" t="s">
        <v>111</v>
      </c>
      <c r="B174" s="32" t="s">
        <v>15</v>
      </c>
      <c r="C174" s="30" t="s">
        <v>76</v>
      </c>
      <c r="D174" s="35"/>
      <c r="E174" s="35"/>
      <c r="F174" s="35"/>
    </row>
    <row r="175" spans="1:7">
      <c r="A175" s="30" t="s">
        <v>112</v>
      </c>
      <c r="B175" s="32" t="s">
        <v>16</v>
      </c>
      <c r="C175" s="30" t="s">
        <v>76</v>
      </c>
      <c r="D175" s="35"/>
      <c r="E175" s="35"/>
      <c r="F175" s="35"/>
    </row>
    <row r="176" spans="1:7" ht="25.5">
      <c r="A176" s="30" t="s">
        <v>113</v>
      </c>
      <c r="B176" s="32" t="s">
        <v>17</v>
      </c>
      <c r="C176" s="30" t="s">
        <v>76</v>
      </c>
      <c r="D176" s="35"/>
      <c r="E176" s="35"/>
      <c r="F176" s="35"/>
    </row>
    <row r="177" spans="1:6" ht="25.5">
      <c r="A177" s="30" t="s">
        <v>114</v>
      </c>
      <c r="B177" s="7" t="s">
        <v>115</v>
      </c>
      <c r="C177" s="30" t="s">
        <v>76</v>
      </c>
      <c r="D177" s="35"/>
      <c r="E177" s="35"/>
      <c r="F177" s="35"/>
    </row>
    <row r="178" spans="1:6">
      <c r="A178" s="30"/>
      <c r="B178" s="31" t="s">
        <v>188</v>
      </c>
      <c r="C178" s="30"/>
      <c r="D178" s="34"/>
      <c r="E178" s="35"/>
      <c r="F178" s="35"/>
    </row>
    <row r="179" spans="1:6">
      <c r="A179" s="30" t="s">
        <v>116</v>
      </c>
      <c r="B179" s="32" t="s">
        <v>15</v>
      </c>
      <c r="C179" s="30" t="s">
        <v>76</v>
      </c>
      <c r="D179" s="35"/>
      <c r="E179" s="35"/>
      <c r="F179" s="35"/>
    </row>
    <row r="180" spans="1:6">
      <c r="A180" s="30" t="s">
        <v>117</v>
      </c>
      <c r="B180" s="32" t="s">
        <v>16</v>
      </c>
      <c r="C180" s="30" t="s">
        <v>76</v>
      </c>
      <c r="D180" s="35"/>
      <c r="E180" s="35"/>
      <c r="F180" s="35"/>
    </row>
    <row r="181" spans="1:6" ht="25.5">
      <c r="A181" s="30" t="s">
        <v>118</v>
      </c>
      <c r="B181" s="32" t="s">
        <v>17</v>
      </c>
      <c r="C181" s="30" t="s">
        <v>76</v>
      </c>
      <c r="D181" s="35"/>
      <c r="E181" s="35"/>
      <c r="F181" s="35"/>
    </row>
    <row r="182" spans="1:6">
      <c r="A182" s="30" t="s">
        <v>119</v>
      </c>
      <c r="B182" s="7" t="s">
        <v>162</v>
      </c>
      <c r="C182" s="30" t="s">
        <v>76</v>
      </c>
      <c r="D182" s="45">
        <f>'ЧТЭЦ-1 НМ_П4'!D182</f>
        <v>0</v>
      </c>
      <c r="E182" s="35"/>
      <c r="F182" s="35"/>
    </row>
    <row r="183" spans="1:6" ht="25.5">
      <c r="A183" s="30" t="s">
        <v>120</v>
      </c>
      <c r="B183" s="7" t="s">
        <v>325</v>
      </c>
      <c r="C183" s="30" t="s">
        <v>121</v>
      </c>
      <c r="D183" s="25">
        <f>'ЧТЭЦ-1 НМ_П4'!D183</f>
        <v>0</v>
      </c>
      <c r="E183" s="35"/>
      <c r="F183" s="35"/>
    </row>
    <row r="184" spans="1:6" ht="229.5" customHeight="1">
      <c r="A184" s="30" t="s">
        <v>122</v>
      </c>
      <c r="B184" s="7" t="s">
        <v>10</v>
      </c>
      <c r="C184" s="30" t="s">
        <v>24</v>
      </c>
      <c r="D184" s="116" t="s">
        <v>321</v>
      </c>
      <c r="E184" s="117"/>
      <c r="F184" s="118"/>
    </row>
    <row r="185" spans="1:6">
      <c r="B185" s="6"/>
    </row>
    <row r="186" spans="1:6">
      <c r="A186" s="113" t="s">
        <v>124</v>
      </c>
      <c r="B186" s="113"/>
      <c r="C186" s="113"/>
      <c r="D186" s="113"/>
      <c r="E186" s="113"/>
      <c r="F186" s="113"/>
    </row>
    <row r="187" spans="1:6">
      <c r="A187" s="58" t="s">
        <v>274</v>
      </c>
      <c r="C187" s="27"/>
    </row>
    <row r="188" spans="1:6">
      <c r="A188" s="58" t="s">
        <v>275</v>
      </c>
    </row>
    <row r="189" spans="1:6">
      <c r="A189" s="58" t="s">
        <v>276</v>
      </c>
    </row>
    <row r="191" spans="1:6">
      <c r="A191" s="68" t="s">
        <v>277</v>
      </c>
    </row>
    <row r="192" spans="1:6" ht="93" customHeight="1">
      <c r="A192" s="112" t="s">
        <v>301</v>
      </c>
      <c r="B192" s="112"/>
      <c r="C192" s="112"/>
      <c r="D192" s="112"/>
      <c r="E192" s="112"/>
      <c r="F192" s="112"/>
    </row>
    <row r="193" spans="1:6" ht="12.75" customHeight="1">
      <c r="A193" s="112" t="s">
        <v>278</v>
      </c>
      <c r="B193" s="112"/>
      <c r="C193" s="112"/>
      <c r="D193" s="112"/>
      <c r="E193" s="112"/>
      <c r="F193" s="112"/>
    </row>
    <row r="194" spans="1:6">
      <c r="A194" s="112"/>
      <c r="B194" s="112"/>
      <c r="C194" s="112"/>
      <c r="D194" s="112"/>
      <c r="E194" s="112"/>
      <c r="F194" s="112"/>
    </row>
    <row r="195" spans="1:6">
      <c r="A195" s="27"/>
    </row>
    <row r="196" spans="1:6">
      <c r="A196" s="27"/>
      <c r="B196" s="26"/>
      <c r="C196" s="27"/>
    </row>
    <row r="197" spans="1:6">
      <c r="A197" s="27"/>
    </row>
    <row r="198" spans="1:6">
      <c r="A198" s="27"/>
    </row>
  </sheetData>
  <mergeCells count="13">
    <mergeCell ref="A193:F194"/>
    <mergeCell ref="A10:F10"/>
    <mergeCell ref="A45:F45"/>
    <mergeCell ref="A138:F138"/>
    <mergeCell ref="A186:F186"/>
    <mergeCell ref="A192:F192"/>
    <mergeCell ref="D184:F184"/>
    <mergeCell ref="E2:F2"/>
    <mergeCell ref="A4:F4"/>
    <mergeCell ref="A5:F5"/>
    <mergeCell ref="A7:A9"/>
    <mergeCell ref="B7:B9"/>
    <mergeCell ref="C7:C9"/>
  </mergeCells>
  <pageMargins left="0.70866141732283472" right="0.70866141732283472" top="0.74803149606299213" bottom="0.74803149606299213" header="0.31496062992125984" footer="0.31496062992125984"/>
  <pageSetup paperSize="9" scale="5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I50"/>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5.7109375" style="1" customWidth="1"/>
    <col min="2" max="2" width="44.140625" style="10" customWidth="1"/>
    <col min="3" max="3" width="14.28515625" style="22"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2"/>
      <c r="I1" s="21" t="s">
        <v>60</v>
      </c>
    </row>
    <row r="2" spans="1:9" ht="39.75" customHeight="1">
      <c r="F2" s="22"/>
      <c r="H2" s="121" t="s">
        <v>152</v>
      </c>
      <c r="I2" s="121"/>
    </row>
    <row r="3" spans="1:9">
      <c r="B3" s="54"/>
      <c r="F3" s="22"/>
    </row>
    <row r="4" spans="1:9">
      <c r="A4" s="96" t="s">
        <v>32</v>
      </c>
      <c r="B4" s="122"/>
      <c r="C4" s="122"/>
      <c r="D4" s="122"/>
      <c r="E4" s="122"/>
      <c r="F4" s="122"/>
      <c r="G4" s="122"/>
      <c r="H4" s="122"/>
      <c r="I4" s="122"/>
    </row>
    <row r="5" spans="1:9">
      <c r="A5" s="96" t="str">
        <f>Титульный!$C$10</f>
        <v>Челябинская ТЭЦ-1 (ТГ-12) НВ</v>
      </c>
      <c r="B5" s="122"/>
      <c r="C5" s="122"/>
      <c r="D5" s="122"/>
      <c r="E5" s="122"/>
      <c r="F5" s="122"/>
      <c r="G5" s="122"/>
      <c r="H5" s="122"/>
      <c r="I5" s="122"/>
    </row>
    <row r="7" spans="1:9" s="1" customFormat="1" ht="32.25" customHeight="1">
      <c r="A7" s="123" t="s">
        <v>63</v>
      </c>
      <c r="B7" s="123" t="s">
        <v>6</v>
      </c>
      <c r="C7" s="123" t="s">
        <v>129</v>
      </c>
      <c r="D7" s="123" t="s">
        <v>144</v>
      </c>
      <c r="E7" s="123"/>
      <c r="F7" s="123" t="s">
        <v>126</v>
      </c>
      <c r="G7" s="123"/>
      <c r="H7" s="123" t="s">
        <v>127</v>
      </c>
      <c r="I7" s="123"/>
    </row>
    <row r="8" spans="1:9" s="1" customFormat="1">
      <c r="A8" s="123"/>
      <c r="B8" s="123"/>
      <c r="C8" s="123"/>
      <c r="D8" s="36">
        <f>Титульный!$B$5-2</f>
        <v>2024</v>
      </c>
      <c r="E8" s="37" t="s">
        <v>53</v>
      </c>
      <c r="F8" s="36">
        <f>Титульный!$B$5-1</f>
        <v>2025</v>
      </c>
      <c r="G8" s="37" t="s">
        <v>53</v>
      </c>
      <c r="H8" s="36">
        <f>Титульный!$B$5</f>
        <v>2026</v>
      </c>
      <c r="I8" s="37" t="s">
        <v>53</v>
      </c>
    </row>
    <row r="9" spans="1:9" s="1" customFormat="1">
      <c r="A9" s="123"/>
      <c r="B9" s="123"/>
      <c r="C9" s="123"/>
      <c r="D9" s="71" t="s">
        <v>216</v>
      </c>
      <c r="E9" s="71" t="s">
        <v>217</v>
      </c>
      <c r="F9" s="71" t="s">
        <v>216</v>
      </c>
      <c r="G9" s="71" t="s">
        <v>217</v>
      </c>
      <c r="H9" s="71" t="s">
        <v>216</v>
      </c>
      <c r="I9" s="71" t="s">
        <v>217</v>
      </c>
    </row>
    <row r="10" spans="1:9" s="1" customFormat="1">
      <c r="A10" s="60" t="s">
        <v>292</v>
      </c>
      <c r="B10" s="61"/>
      <c r="C10" s="61"/>
      <c r="D10" s="38"/>
      <c r="E10" s="38"/>
      <c r="F10" s="38"/>
      <c r="G10" s="38"/>
      <c r="H10" s="38"/>
      <c r="I10" s="38"/>
    </row>
    <row r="11" spans="1:9" s="1" customFormat="1" ht="25.5" hidden="1" outlineLevel="1">
      <c r="A11" s="70" t="s">
        <v>155</v>
      </c>
      <c r="B11" s="31" t="s">
        <v>279</v>
      </c>
      <c r="C11" s="30"/>
      <c r="D11" s="38"/>
      <c r="E11" s="38"/>
      <c r="F11" s="38"/>
      <c r="G11" s="38"/>
      <c r="H11" s="38"/>
      <c r="I11" s="38"/>
    </row>
    <row r="12" spans="1:9" s="1" customFormat="1" ht="140.25" hidden="1" outlineLevel="1">
      <c r="A12" s="70"/>
      <c r="B12" s="31" t="s">
        <v>280</v>
      </c>
      <c r="C12" s="70" t="s">
        <v>281</v>
      </c>
      <c r="D12" s="38"/>
      <c r="E12" s="38"/>
      <c r="F12" s="38"/>
      <c r="G12" s="38"/>
      <c r="H12" s="38"/>
      <c r="I12" s="38"/>
    </row>
    <row r="13" spans="1:9" s="1" customFormat="1" ht="153" hidden="1" outlineLevel="1">
      <c r="A13" s="70"/>
      <c r="B13" s="31" t="s">
        <v>282</v>
      </c>
      <c r="C13" s="30" t="s">
        <v>283</v>
      </c>
      <c r="D13" s="38"/>
      <c r="E13" s="38"/>
      <c r="F13" s="38"/>
      <c r="G13" s="38"/>
      <c r="H13" s="38"/>
      <c r="I13" s="38"/>
    </row>
    <row r="14" spans="1:9" s="1" customFormat="1" hidden="1" outlineLevel="1">
      <c r="A14" s="70" t="s">
        <v>157</v>
      </c>
      <c r="B14" s="31" t="s">
        <v>284</v>
      </c>
      <c r="C14" s="30"/>
      <c r="D14" s="38"/>
      <c r="E14" s="38"/>
      <c r="F14" s="38"/>
      <c r="G14" s="38"/>
      <c r="H14" s="38"/>
      <c r="I14" s="38"/>
    </row>
    <row r="15" spans="1:9" s="1" customFormat="1" hidden="1" outlineLevel="1">
      <c r="A15" s="70"/>
      <c r="B15" s="31" t="s">
        <v>285</v>
      </c>
      <c r="C15" s="30"/>
      <c r="D15" s="38"/>
      <c r="E15" s="38"/>
      <c r="F15" s="38"/>
      <c r="G15" s="38"/>
      <c r="H15" s="38"/>
      <c r="I15" s="38"/>
    </row>
    <row r="16" spans="1:9" s="1" customFormat="1" ht="25.5" hidden="1" outlineLevel="1">
      <c r="A16" s="70"/>
      <c r="B16" s="31" t="s">
        <v>286</v>
      </c>
      <c r="C16" s="70" t="s">
        <v>281</v>
      </c>
      <c r="D16" s="38"/>
      <c r="E16" s="38"/>
      <c r="F16" s="38"/>
      <c r="G16" s="38"/>
      <c r="H16" s="38"/>
      <c r="I16" s="38"/>
    </row>
    <row r="17" spans="1:9" s="1" customFormat="1" ht="25.5" hidden="1" outlineLevel="1">
      <c r="A17" s="70"/>
      <c r="B17" s="31" t="s">
        <v>287</v>
      </c>
      <c r="C17" s="30" t="s">
        <v>283</v>
      </c>
      <c r="D17" s="38"/>
      <c r="E17" s="38"/>
      <c r="F17" s="38"/>
      <c r="G17" s="38"/>
      <c r="H17" s="38"/>
      <c r="I17" s="38"/>
    </row>
    <row r="18" spans="1:9" s="1" customFormat="1" hidden="1" outlineLevel="1">
      <c r="A18" s="70"/>
      <c r="B18" s="31" t="s">
        <v>288</v>
      </c>
      <c r="C18" s="30" t="s">
        <v>283</v>
      </c>
      <c r="D18" s="38"/>
      <c r="E18" s="38"/>
      <c r="F18" s="38"/>
      <c r="G18" s="38"/>
      <c r="H18" s="38"/>
      <c r="I18" s="38"/>
    </row>
    <row r="19" spans="1:9" s="1" customFormat="1" collapsed="1">
      <c r="A19" s="59" t="s">
        <v>300</v>
      </c>
      <c r="B19" s="31"/>
      <c r="C19" s="30" t="s">
        <v>283</v>
      </c>
      <c r="D19" s="38"/>
      <c r="E19" s="38"/>
      <c r="F19" s="38"/>
      <c r="G19" s="38"/>
      <c r="H19" s="38"/>
      <c r="I19" s="38"/>
    </row>
    <row r="20" spans="1:9" s="1" customFormat="1">
      <c r="A20" s="59" t="s">
        <v>299</v>
      </c>
      <c r="B20" s="31"/>
      <c r="C20" s="30"/>
      <c r="D20" s="38"/>
      <c r="E20" s="38"/>
      <c r="F20" s="38"/>
      <c r="G20" s="38"/>
      <c r="H20" s="38"/>
      <c r="I20" s="38"/>
    </row>
    <row r="21" spans="1:9" s="1" customFormat="1" ht="25.5" hidden="1" outlineLevel="1">
      <c r="A21" s="70" t="s">
        <v>168</v>
      </c>
      <c r="B21" s="31" t="s">
        <v>289</v>
      </c>
      <c r="C21" s="30" t="s">
        <v>283</v>
      </c>
      <c r="D21" s="38"/>
      <c r="E21" s="38"/>
      <c r="F21" s="38"/>
      <c r="G21" s="38"/>
      <c r="H21" s="38"/>
      <c r="I21" s="38"/>
    </row>
    <row r="22" spans="1:9" s="1" customFormat="1" ht="51" hidden="1" outlineLevel="1">
      <c r="A22" s="70" t="s">
        <v>170</v>
      </c>
      <c r="B22" s="31" t="s">
        <v>290</v>
      </c>
      <c r="C22" s="30" t="s">
        <v>283</v>
      </c>
      <c r="D22" s="38"/>
      <c r="E22" s="38"/>
      <c r="F22" s="38"/>
      <c r="G22" s="38"/>
      <c r="H22" s="38"/>
      <c r="I22" s="38"/>
    </row>
    <row r="23" spans="1:9" s="1" customFormat="1" ht="25.5" hidden="1" outlineLevel="1">
      <c r="A23" s="70" t="s">
        <v>173</v>
      </c>
      <c r="B23" s="31" t="s">
        <v>291</v>
      </c>
      <c r="C23" s="30" t="s">
        <v>283</v>
      </c>
      <c r="D23" s="38"/>
      <c r="E23" s="38"/>
      <c r="F23" s="38"/>
      <c r="G23" s="38"/>
      <c r="H23" s="38"/>
      <c r="I23" s="38"/>
    </row>
    <row r="24" spans="1:9" s="1" customFormat="1" hidden="1" outlineLevel="1">
      <c r="A24" s="70"/>
      <c r="B24" s="31" t="s">
        <v>245</v>
      </c>
      <c r="C24" s="30" t="s">
        <v>283</v>
      </c>
      <c r="D24" s="38"/>
      <c r="E24" s="38"/>
      <c r="F24" s="38"/>
      <c r="G24" s="38"/>
      <c r="H24" s="38"/>
      <c r="I24" s="38"/>
    </row>
    <row r="25" spans="1:9" s="1" customFormat="1" hidden="1" outlineLevel="1">
      <c r="A25" s="70"/>
      <c r="B25" s="31" t="s">
        <v>246</v>
      </c>
      <c r="C25" s="30" t="s">
        <v>283</v>
      </c>
      <c r="D25" s="38"/>
      <c r="E25" s="38"/>
      <c r="F25" s="38"/>
      <c r="G25" s="38"/>
      <c r="H25" s="38"/>
      <c r="I25" s="38"/>
    </row>
    <row r="26" spans="1:9" s="1" customFormat="1" hidden="1" outlineLevel="1">
      <c r="A26" s="70"/>
      <c r="B26" s="31" t="s">
        <v>247</v>
      </c>
      <c r="C26" s="30" t="s">
        <v>283</v>
      </c>
      <c r="D26" s="38"/>
      <c r="E26" s="38"/>
      <c r="F26" s="38"/>
      <c r="G26" s="38"/>
      <c r="H26" s="38"/>
      <c r="I26" s="38"/>
    </row>
    <row r="27" spans="1:9" ht="12.75" customHeight="1" collapsed="1">
      <c r="A27" s="63" t="s">
        <v>293</v>
      </c>
      <c r="B27" s="62"/>
      <c r="C27" s="64"/>
      <c r="D27" s="38"/>
      <c r="E27" s="38"/>
      <c r="F27" s="38"/>
      <c r="G27" s="38"/>
      <c r="H27" s="38"/>
      <c r="I27" s="38"/>
    </row>
    <row r="28" spans="1:9" ht="25.5">
      <c r="A28" s="70" t="s">
        <v>130</v>
      </c>
      <c r="B28" s="31" t="s">
        <v>131</v>
      </c>
      <c r="C28" s="70" t="s">
        <v>296</v>
      </c>
      <c r="D28" s="38"/>
      <c r="E28" s="38"/>
      <c r="F28" s="38"/>
      <c r="G28" s="38"/>
      <c r="H28" s="119">
        <f>'[10]0.1'!$L$20</f>
        <v>1187.7706842698126</v>
      </c>
      <c r="I28" s="120"/>
    </row>
    <row r="29" spans="1:9" ht="25.5">
      <c r="A29" s="70"/>
      <c r="B29" s="39" t="s">
        <v>326</v>
      </c>
      <c r="C29" s="70" t="s">
        <v>296</v>
      </c>
      <c r="D29" s="38"/>
      <c r="E29" s="38"/>
      <c r="F29" s="38"/>
      <c r="G29" s="38"/>
      <c r="H29" s="119">
        <f>'[10]2'!$G$170</f>
        <v>1185.4788982698126</v>
      </c>
      <c r="I29" s="120"/>
    </row>
    <row r="30" spans="1:9" ht="25.5">
      <c r="A30" s="70" t="s">
        <v>132</v>
      </c>
      <c r="B30" s="31" t="s">
        <v>133</v>
      </c>
      <c r="C30" s="70" t="s">
        <v>297</v>
      </c>
      <c r="D30" s="38"/>
      <c r="E30" s="38"/>
      <c r="F30" s="38"/>
      <c r="G30" s="38"/>
      <c r="H30" s="119" t="s">
        <v>327</v>
      </c>
      <c r="I30" s="120"/>
    </row>
    <row r="31" spans="1:9" ht="27.75" customHeight="1">
      <c r="A31" s="70" t="s">
        <v>134</v>
      </c>
      <c r="B31" s="31" t="s">
        <v>33</v>
      </c>
      <c r="C31" s="30" t="s">
        <v>294</v>
      </c>
      <c r="D31" s="38"/>
      <c r="E31" s="38"/>
      <c r="F31" s="38"/>
      <c r="G31" s="38"/>
      <c r="H31" s="38"/>
      <c r="I31" s="38"/>
    </row>
    <row r="32" spans="1:9" ht="26.25" customHeight="1">
      <c r="A32" s="70" t="s">
        <v>135</v>
      </c>
      <c r="B32" s="40" t="s">
        <v>34</v>
      </c>
      <c r="C32" s="30" t="s">
        <v>294</v>
      </c>
      <c r="D32" s="38"/>
      <c r="E32" s="38"/>
      <c r="F32" s="38"/>
      <c r="G32" s="38"/>
      <c r="H32" s="125">
        <f>'ЧТЭЦ-1 НМ_П5'!H32</f>
        <v>1515.3142333881635</v>
      </c>
      <c r="I32" s="126">
        <f>'ЧТЭЦ-1 НМ_П5'!I32</f>
        <v>0</v>
      </c>
    </row>
    <row r="33" spans="1:9" ht="12.75" customHeight="1">
      <c r="A33" s="70" t="s">
        <v>136</v>
      </c>
      <c r="B33" s="40" t="s">
        <v>35</v>
      </c>
      <c r="C33" s="30" t="s">
        <v>294</v>
      </c>
      <c r="D33" s="38"/>
      <c r="E33" s="38"/>
      <c r="F33" s="38"/>
      <c r="G33" s="38"/>
      <c r="H33" s="38"/>
      <c r="I33" s="38"/>
    </row>
    <row r="34" spans="1:9" ht="12.75" customHeight="1">
      <c r="A34" s="70"/>
      <c r="B34" s="32" t="s">
        <v>36</v>
      </c>
      <c r="C34" s="30" t="s">
        <v>294</v>
      </c>
      <c r="D34" s="38"/>
      <c r="E34" s="38"/>
      <c r="F34" s="38"/>
      <c r="G34" s="38"/>
      <c r="H34" s="38"/>
      <c r="I34" s="38"/>
    </row>
    <row r="35" spans="1:9" ht="12.75" customHeight="1">
      <c r="A35" s="70"/>
      <c r="B35" s="32" t="s">
        <v>37</v>
      </c>
      <c r="C35" s="30" t="s">
        <v>294</v>
      </c>
      <c r="D35" s="38"/>
      <c r="E35" s="38"/>
      <c r="F35" s="38"/>
      <c r="G35" s="38"/>
      <c r="H35" s="38"/>
      <c r="I35" s="38"/>
    </row>
    <row r="36" spans="1:9" ht="12.75" customHeight="1">
      <c r="A36" s="70"/>
      <c r="B36" s="32" t="s">
        <v>38</v>
      </c>
      <c r="C36" s="30" t="s">
        <v>294</v>
      </c>
      <c r="D36" s="38"/>
      <c r="E36" s="38"/>
      <c r="F36" s="38"/>
      <c r="G36" s="38"/>
      <c r="H36" s="38"/>
      <c r="I36" s="38"/>
    </row>
    <row r="37" spans="1:9" ht="12.75" customHeight="1">
      <c r="A37" s="70"/>
      <c r="B37" s="32" t="s">
        <v>39</v>
      </c>
      <c r="C37" s="30" t="s">
        <v>294</v>
      </c>
      <c r="D37" s="38"/>
      <c r="E37" s="38"/>
      <c r="F37" s="38"/>
      <c r="G37" s="38"/>
      <c r="H37" s="38"/>
      <c r="I37" s="38"/>
    </row>
    <row r="38" spans="1:9" ht="12.75" customHeight="1">
      <c r="A38" s="70" t="s">
        <v>137</v>
      </c>
      <c r="B38" s="40" t="s">
        <v>40</v>
      </c>
      <c r="C38" s="30" t="s">
        <v>294</v>
      </c>
      <c r="D38" s="38"/>
      <c r="E38" s="38"/>
      <c r="F38" s="38"/>
      <c r="G38" s="38"/>
      <c r="H38" s="38"/>
      <c r="I38" s="38"/>
    </row>
    <row r="39" spans="1:9" ht="12.75" customHeight="1">
      <c r="A39" s="70" t="s">
        <v>138</v>
      </c>
      <c r="B39" s="31" t="s">
        <v>41</v>
      </c>
      <c r="C39" s="30" t="s">
        <v>24</v>
      </c>
      <c r="D39" s="38"/>
      <c r="E39" s="38"/>
      <c r="F39" s="38"/>
      <c r="G39" s="38"/>
      <c r="H39" s="38"/>
      <c r="I39" s="38"/>
    </row>
    <row r="40" spans="1:9" ht="25.5" customHeight="1">
      <c r="A40" s="70" t="s">
        <v>139</v>
      </c>
      <c r="B40" s="32" t="s">
        <v>42</v>
      </c>
      <c r="C40" s="70" t="s">
        <v>295</v>
      </c>
      <c r="D40" s="38"/>
      <c r="E40" s="38"/>
      <c r="F40" s="38"/>
      <c r="G40" s="38"/>
      <c r="H40" s="38"/>
      <c r="I40" s="38"/>
    </row>
    <row r="41" spans="1:9" ht="12.75" customHeight="1">
      <c r="A41" s="70" t="s">
        <v>140</v>
      </c>
      <c r="B41" s="40" t="s">
        <v>43</v>
      </c>
      <c r="C41" s="30" t="s">
        <v>294</v>
      </c>
      <c r="D41" s="38"/>
      <c r="E41" s="38"/>
      <c r="F41" s="38"/>
      <c r="G41" s="38"/>
      <c r="H41" s="38"/>
      <c r="I41" s="38"/>
    </row>
    <row r="42" spans="1:9" ht="25.5">
      <c r="A42" s="70" t="s">
        <v>141</v>
      </c>
      <c r="B42" s="31" t="s">
        <v>44</v>
      </c>
      <c r="C42" s="70" t="s">
        <v>298</v>
      </c>
      <c r="D42" s="38"/>
      <c r="E42" s="38"/>
      <c r="F42" s="38"/>
      <c r="G42" s="38"/>
      <c r="H42" s="38"/>
      <c r="I42" s="38"/>
    </row>
    <row r="43" spans="1:9" ht="25.5">
      <c r="A43" s="70"/>
      <c r="B43" s="32" t="s">
        <v>45</v>
      </c>
      <c r="C43" s="70" t="s">
        <v>298</v>
      </c>
      <c r="D43" s="65"/>
      <c r="E43" s="38"/>
      <c r="F43" s="38"/>
      <c r="G43" s="38"/>
      <c r="H43" s="125">
        <f>'ЧТЭЦ-1 НМ_П5'!H43</f>
        <v>55.976601896918794</v>
      </c>
      <c r="I43" s="126">
        <f>'ЧТЭЦ-1 НМ_П5'!I43</f>
        <v>0</v>
      </c>
    </row>
    <row r="44" spans="1:9" ht="25.5">
      <c r="A44" s="70"/>
      <c r="B44" s="32" t="s">
        <v>46</v>
      </c>
      <c r="C44" s="70" t="s">
        <v>298</v>
      </c>
      <c r="D44" s="38"/>
      <c r="E44" s="38"/>
      <c r="F44" s="38"/>
      <c r="G44" s="38"/>
      <c r="H44" s="38"/>
      <c r="I44" s="38"/>
    </row>
    <row r="45" spans="1:9">
      <c r="A45" s="6"/>
      <c r="B45" s="27"/>
      <c r="C45" s="26"/>
      <c r="D45" s="27"/>
      <c r="E45" s="27"/>
      <c r="F45" s="27"/>
      <c r="G45" s="27"/>
      <c r="H45" s="27"/>
      <c r="I45" s="27"/>
    </row>
    <row r="46" spans="1:9">
      <c r="A46" s="113" t="s">
        <v>142</v>
      </c>
      <c r="B46" s="113"/>
      <c r="C46" s="113"/>
      <c r="D46" s="113"/>
      <c r="E46" s="113"/>
      <c r="F46" s="113"/>
      <c r="G46" s="113"/>
      <c r="H46" s="113"/>
      <c r="I46" s="113"/>
    </row>
    <row r="47" spans="1:9">
      <c r="A47" s="113" t="s">
        <v>143</v>
      </c>
      <c r="B47" s="113"/>
      <c r="C47" s="113"/>
      <c r="D47" s="113"/>
      <c r="E47" s="113"/>
      <c r="F47" s="113"/>
      <c r="G47" s="113"/>
      <c r="H47" s="113"/>
      <c r="I47" s="113"/>
    </row>
    <row r="48" spans="1:9">
      <c r="A48" s="124" t="s">
        <v>328</v>
      </c>
      <c r="B48" s="124"/>
      <c r="C48" s="124"/>
      <c r="D48" s="124"/>
      <c r="E48" s="124"/>
      <c r="F48" s="124"/>
      <c r="G48" s="124"/>
      <c r="H48" s="124"/>
      <c r="I48" s="124"/>
    </row>
    <row r="49" spans="1:9">
      <c r="A49" s="124"/>
      <c r="B49" s="124"/>
      <c r="C49" s="124"/>
      <c r="D49" s="124"/>
      <c r="E49" s="124"/>
      <c r="F49" s="124"/>
      <c r="G49" s="124"/>
      <c r="H49" s="124"/>
      <c r="I49" s="124"/>
    </row>
    <row r="50" spans="1:9">
      <c r="A50" s="124"/>
      <c r="B50" s="124"/>
      <c r="C50" s="124"/>
      <c r="D50" s="124"/>
      <c r="E50" s="124"/>
      <c r="F50" s="124"/>
      <c r="G50" s="124"/>
      <c r="H50" s="124"/>
      <c r="I50" s="124"/>
    </row>
  </sheetData>
  <mergeCells count="17">
    <mergeCell ref="A48:I50"/>
    <mergeCell ref="H28:I28"/>
    <mergeCell ref="H29:I29"/>
    <mergeCell ref="H30:I30"/>
    <mergeCell ref="H32:I32"/>
    <mergeCell ref="A46:I46"/>
    <mergeCell ref="A47:I47"/>
    <mergeCell ref="H43:I43"/>
    <mergeCell ref="H2:I2"/>
    <mergeCell ref="A4:I4"/>
    <mergeCell ref="A5:I5"/>
    <mergeCell ref="A7:A9"/>
    <mergeCell ref="B7:B9"/>
    <mergeCell ref="C7:C9"/>
    <mergeCell ref="D7:E7"/>
    <mergeCell ref="F7:G7"/>
    <mergeCell ref="H7:I7"/>
  </mergeCells>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198"/>
  <sheetViews>
    <sheetView zoomScaleNormal="100" workbookViewId="0">
      <pane xSplit="3" ySplit="9" topLeftCell="D138" activePane="bottomRight" state="frozen"/>
      <selection sqref="A1:C1"/>
      <selection pane="topRight" sqref="A1:C1"/>
      <selection pane="bottomLeft" sqref="A1:C1"/>
      <selection pane="bottomRight" sqref="A1:C1"/>
    </sheetView>
  </sheetViews>
  <sheetFormatPr defaultRowHeight="12.75" outlineLevelRow="1"/>
  <cols>
    <col min="1" max="1" width="6.7109375" style="26" customWidth="1"/>
    <col min="2" max="2" width="56.42578125" style="27" customWidth="1"/>
    <col min="3" max="3" width="12.7109375" style="26" customWidth="1"/>
    <col min="4" max="6" width="23.5703125" style="27" customWidth="1"/>
    <col min="7" max="8" width="11.7109375" style="27" bestFit="1" customWidth="1"/>
    <col min="9" max="251" width="9.140625" style="27"/>
    <col min="252" max="252" width="6.7109375" style="27" customWidth="1"/>
    <col min="253" max="257" width="9.140625" style="27"/>
    <col min="258" max="258" width="12.42578125" style="27" bestFit="1" customWidth="1"/>
    <col min="259" max="261" width="20.7109375" style="27" customWidth="1"/>
    <col min="262" max="262" width="9.85546875" style="27" customWidth="1"/>
    <col min="263" max="507" width="9.140625" style="27"/>
    <col min="508" max="508" width="6.7109375" style="27" customWidth="1"/>
    <col min="509" max="513" width="9.140625" style="27"/>
    <col min="514" max="514" width="12.42578125" style="27" bestFit="1" customWidth="1"/>
    <col min="515" max="517" width="20.7109375" style="27" customWidth="1"/>
    <col min="518" max="518" width="9.85546875" style="27" customWidth="1"/>
    <col min="519" max="763" width="9.140625" style="27"/>
    <col min="764" max="764" width="6.7109375" style="27" customWidth="1"/>
    <col min="765" max="769" width="9.140625" style="27"/>
    <col min="770" max="770" width="12.42578125" style="27" bestFit="1" customWidth="1"/>
    <col min="771" max="773" width="20.7109375" style="27" customWidth="1"/>
    <col min="774" max="774" width="9.85546875" style="27" customWidth="1"/>
    <col min="775" max="1019" width="9.140625" style="27"/>
    <col min="1020" max="1020" width="6.7109375" style="27" customWidth="1"/>
    <col min="1021" max="1025" width="9.140625" style="27"/>
    <col min="1026" max="1026" width="12.42578125" style="27" bestFit="1" customWidth="1"/>
    <col min="1027" max="1029" width="20.7109375" style="27" customWidth="1"/>
    <col min="1030" max="1030" width="9.85546875" style="27" customWidth="1"/>
    <col min="1031" max="1275" width="9.140625" style="27"/>
    <col min="1276" max="1276" width="6.7109375" style="27" customWidth="1"/>
    <col min="1277" max="1281" width="9.140625" style="27"/>
    <col min="1282" max="1282" width="12.42578125" style="27" bestFit="1" customWidth="1"/>
    <col min="1283" max="1285" width="20.7109375" style="27" customWidth="1"/>
    <col min="1286" max="1286" width="9.85546875" style="27" customWidth="1"/>
    <col min="1287" max="1531" width="9.140625" style="27"/>
    <col min="1532" max="1532" width="6.7109375" style="27" customWidth="1"/>
    <col min="1533" max="1537" width="9.140625" style="27"/>
    <col min="1538" max="1538" width="12.42578125" style="27" bestFit="1" customWidth="1"/>
    <col min="1539" max="1541" width="20.7109375" style="27" customWidth="1"/>
    <col min="1542" max="1542" width="9.85546875" style="27" customWidth="1"/>
    <col min="1543" max="1787" width="9.140625" style="27"/>
    <col min="1788" max="1788" width="6.7109375" style="27" customWidth="1"/>
    <col min="1789" max="1793" width="9.140625" style="27"/>
    <col min="1794" max="1794" width="12.42578125" style="27" bestFit="1" customWidth="1"/>
    <col min="1795" max="1797" width="20.7109375" style="27" customWidth="1"/>
    <col min="1798" max="1798" width="9.85546875" style="27" customWidth="1"/>
    <col min="1799" max="2043" width="9.140625" style="27"/>
    <col min="2044" max="2044" width="6.7109375" style="27" customWidth="1"/>
    <col min="2045" max="2049" width="9.140625" style="27"/>
    <col min="2050" max="2050" width="12.42578125" style="27" bestFit="1" customWidth="1"/>
    <col min="2051" max="2053" width="20.7109375" style="27" customWidth="1"/>
    <col min="2054" max="2054" width="9.85546875" style="27" customWidth="1"/>
    <col min="2055" max="2299" width="9.140625" style="27"/>
    <col min="2300" max="2300" width="6.7109375" style="27" customWidth="1"/>
    <col min="2301" max="2305" width="9.140625" style="27"/>
    <col min="2306" max="2306" width="12.42578125" style="27" bestFit="1" customWidth="1"/>
    <col min="2307" max="2309" width="20.7109375" style="27" customWidth="1"/>
    <col min="2310" max="2310" width="9.85546875" style="27" customWidth="1"/>
    <col min="2311" max="2555" width="9.140625" style="27"/>
    <col min="2556" max="2556" width="6.7109375" style="27" customWidth="1"/>
    <col min="2557" max="2561" width="9.140625" style="27"/>
    <col min="2562" max="2562" width="12.42578125" style="27" bestFit="1" customWidth="1"/>
    <col min="2563" max="2565" width="20.7109375" style="27" customWidth="1"/>
    <col min="2566" max="2566" width="9.85546875" style="27" customWidth="1"/>
    <col min="2567" max="2811" width="9.140625" style="27"/>
    <col min="2812" max="2812" width="6.7109375" style="27" customWidth="1"/>
    <col min="2813" max="2817" width="9.140625" style="27"/>
    <col min="2818" max="2818" width="12.42578125" style="27" bestFit="1" customWidth="1"/>
    <col min="2819" max="2821" width="20.7109375" style="27" customWidth="1"/>
    <col min="2822" max="2822" width="9.85546875" style="27" customWidth="1"/>
    <col min="2823" max="3067" width="9.140625" style="27"/>
    <col min="3068" max="3068" width="6.7109375" style="27" customWidth="1"/>
    <col min="3069" max="3073" width="9.140625" style="27"/>
    <col min="3074" max="3074" width="12.42578125" style="27" bestFit="1" customWidth="1"/>
    <col min="3075" max="3077" width="20.7109375" style="27" customWidth="1"/>
    <col min="3078" max="3078" width="9.85546875" style="27" customWidth="1"/>
    <col min="3079" max="3323" width="9.140625" style="27"/>
    <col min="3324" max="3324" width="6.7109375" style="27" customWidth="1"/>
    <col min="3325" max="3329" width="9.140625" style="27"/>
    <col min="3330" max="3330" width="12.42578125" style="27" bestFit="1" customWidth="1"/>
    <col min="3331" max="3333" width="20.7109375" style="27" customWidth="1"/>
    <col min="3334" max="3334" width="9.85546875" style="27" customWidth="1"/>
    <col min="3335" max="3579" width="9.140625" style="27"/>
    <col min="3580" max="3580" width="6.7109375" style="27" customWidth="1"/>
    <col min="3581" max="3585" width="9.140625" style="27"/>
    <col min="3586" max="3586" width="12.42578125" style="27" bestFit="1" customWidth="1"/>
    <col min="3587" max="3589" width="20.7109375" style="27" customWidth="1"/>
    <col min="3590" max="3590" width="9.85546875" style="27" customWidth="1"/>
    <col min="3591" max="3835" width="9.140625" style="27"/>
    <col min="3836" max="3836" width="6.7109375" style="27" customWidth="1"/>
    <col min="3837" max="3841" width="9.140625" style="27"/>
    <col min="3842" max="3842" width="12.42578125" style="27" bestFit="1" customWidth="1"/>
    <col min="3843" max="3845" width="20.7109375" style="27" customWidth="1"/>
    <col min="3846" max="3846" width="9.85546875" style="27" customWidth="1"/>
    <col min="3847" max="4091" width="9.140625" style="27"/>
    <col min="4092" max="4092" width="6.7109375" style="27" customWidth="1"/>
    <col min="4093" max="4097" width="9.140625" style="27"/>
    <col min="4098" max="4098" width="12.42578125" style="27" bestFit="1" customWidth="1"/>
    <col min="4099" max="4101" width="20.7109375" style="27" customWidth="1"/>
    <col min="4102" max="4102" width="9.85546875" style="27" customWidth="1"/>
    <col min="4103" max="4347" width="9.140625" style="27"/>
    <col min="4348" max="4348" width="6.7109375" style="27" customWidth="1"/>
    <col min="4349" max="4353" width="9.140625" style="27"/>
    <col min="4354" max="4354" width="12.42578125" style="27" bestFit="1" customWidth="1"/>
    <col min="4355" max="4357" width="20.7109375" style="27" customWidth="1"/>
    <col min="4358" max="4358" width="9.85546875" style="27" customWidth="1"/>
    <col min="4359" max="4603" width="9.140625" style="27"/>
    <col min="4604" max="4604" width="6.7109375" style="27" customWidth="1"/>
    <col min="4605" max="4609" width="9.140625" style="27"/>
    <col min="4610" max="4610" width="12.42578125" style="27" bestFit="1" customWidth="1"/>
    <col min="4611" max="4613" width="20.7109375" style="27" customWidth="1"/>
    <col min="4614" max="4614" width="9.85546875" style="27" customWidth="1"/>
    <col min="4615" max="4859" width="9.140625" style="27"/>
    <col min="4860" max="4860" width="6.7109375" style="27" customWidth="1"/>
    <col min="4861" max="4865" width="9.140625" style="27"/>
    <col min="4866" max="4866" width="12.42578125" style="27" bestFit="1" customWidth="1"/>
    <col min="4867" max="4869" width="20.7109375" style="27" customWidth="1"/>
    <col min="4870" max="4870" width="9.85546875" style="27" customWidth="1"/>
    <col min="4871" max="5115" width="9.140625" style="27"/>
    <col min="5116" max="5116" width="6.7109375" style="27" customWidth="1"/>
    <col min="5117" max="5121" width="9.140625" style="27"/>
    <col min="5122" max="5122" width="12.42578125" style="27" bestFit="1" customWidth="1"/>
    <col min="5123" max="5125" width="20.7109375" style="27" customWidth="1"/>
    <col min="5126" max="5126" width="9.85546875" style="27" customWidth="1"/>
    <col min="5127" max="5371" width="9.140625" style="27"/>
    <col min="5372" max="5372" width="6.7109375" style="27" customWidth="1"/>
    <col min="5373" max="5377" width="9.140625" style="27"/>
    <col min="5378" max="5378" width="12.42578125" style="27" bestFit="1" customWidth="1"/>
    <col min="5379" max="5381" width="20.7109375" style="27" customWidth="1"/>
    <col min="5382" max="5382" width="9.85546875" style="27" customWidth="1"/>
    <col min="5383" max="5627" width="9.140625" style="27"/>
    <col min="5628" max="5628" width="6.7109375" style="27" customWidth="1"/>
    <col min="5629" max="5633" width="9.140625" style="27"/>
    <col min="5634" max="5634" width="12.42578125" style="27" bestFit="1" customWidth="1"/>
    <col min="5635" max="5637" width="20.7109375" style="27" customWidth="1"/>
    <col min="5638" max="5638" width="9.85546875" style="27" customWidth="1"/>
    <col min="5639" max="5883" width="9.140625" style="27"/>
    <col min="5884" max="5884" width="6.7109375" style="27" customWidth="1"/>
    <col min="5885" max="5889" width="9.140625" style="27"/>
    <col min="5890" max="5890" width="12.42578125" style="27" bestFit="1" customWidth="1"/>
    <col min="5891" max="5893" width="20.7109375" style="27" customWidth="1"/>
    <col min="5894" max="5894" width="9.85546875" style="27" customWidth="1"/>
    <col min="5895" max="6139" width="9.140625" style="27"/>
    <col min="6140" max="6140" width="6.7109375" style="27" customWidth="1"/>
    <col min="6141" max="6145" width="9.140625" style="27"/>
    <col min="6146" max="6146" width="12.42578125" style="27" bestFit="1" customWidth="1"/>
    <col min="6147" max="6149" width="20.7109375" style="27" customWidth="1"/>
    <col min="6150" max="6150" width="9.85546875" style="27" customWidth="1"/>
    <col min="6151" max="6395" width="9.140625" style="27"/>
    <col min="6396" max="6396" width="6.7109375" style="27" customWidth="1"/>
    <col min="6397" max="6401" width="9.140625" style="27"/>
    <col min="6402" max="6402" width="12.42578125" style="27" bestFit="1" customWidth="1"/>
    <col min="6403" max="6405" width="20.7109375" style="27" customWidth="1"/>
    <col min="6406" max="6406" width="9.85546875" style="27" customWidth="1"/>
    <col min="6407" max="6651" width="9.140625" style="27"/>
    <col min="6652" max="6652" width="6.7109375" style="27" customWidth="1"/>
    <col min="6653" max="6657" width="9.140625" style="27"/>
    <col min="6658" max="6658" width="12.42578125" style="27" bestFit="1" customWidth="1"/>
    <col min="6659" max="6661" width="20.7109375" style="27" customWidth="1"/>
    <col min="6662" max="6662" width="9.85546875" style="27" customWidth="1"/>
    <col min="6663" max="6907" width="9.140625" style="27"/>
    <col min="6908" max="6908" width="6.7109375" style="27" customWidth="1"/>
    <col min="6909" max="6913" width="9.140625" style="27"/>
    <col min="6914" max="6914" width="12.42578125" style="27" bestFit="1" customWidth="1"/>
    <col min="6915" max="6917" width="20.7109375" style="27" customWidth="1"/>
    <col min="6918" max="6918" width="9.85546875" style="27" customWidth="1"/>
    <col min="6919" max="7163" width="9.140625" style="27"/>
    <col min="7164" max="7164" width="6.7109375" style="27" customWidth="1"/>
    <col min="7165" max="7169" width="9.140625" style="27"/>
    <col min="7170" max="7170" width="12.42578125" style="27" bestFit="1" customWidth="1"/>
    <col min="7171" max="7173" width="20.7109375" style="27" customWidth="1"/>
    <col min="7174" max="7174" width="9.85546875" style="27" customWidth="1"/>
    <col min="7175" max="7419" width="9.140625" style="27"/>
    <col min="7420" max="7420" width="6.7109375" style="27" customWidth="1"/>
    <col min="7421" max="7425" width="9.140625" style="27"/>
    <col min="7426" max="7426" width="12.42578125" style="27" bestFit="1" customWidth="1"/>
    <col min="7427" max="7429" width="20.7109375" style="27" customWidth="1"/>
    <col min="7430" max="7430" width="9.85546875" style="27" customWidth="1"/>
    <col min="7431" max="7675" width="9.140625" style="27"/>
    <col min="7676" max="7676" width="6.7109375" style="27" customWidth="1"/>
    <col min="7677" max="7681" width="9.140625" style="27"/>
    <col min="7682" max="7682" width="12.42578125" style="27" bestFit="1" customWidth="1"/>
    <col min="7683" max="7685" width="20.7109375" style="27" customWidth="1"/>
    <col min="7686" max="7686" width="9.85546875" style="27" customWidth="1"/>
    <col min="7687" max="7931" width="9.140625" style="27"/>
    <col min="7932" max="7932" width="6.7109375" style="27" customWidth="1"/>
    <col min="7933" max="7937" width="9.140625" style="27"/>
    <col min="7938" max="7938" width="12.42578125" style="27" bestFit="1" customWidth="1"/>
    <col min="7939" max="7941" width="20.7109375" style="27" customWidth="1"/>
    <col min="7942" max="7942" width="9.85546875" style="27" customWidth="1"/>
    <col min="7943" max="8187" width="9.140625" style="27"/>
    <col min="8188" max="8188" width="6.7109375" style="27" customWidth="1"/>
    <col min="8189" max="8193" width="9.140625" style="27"/>
    <col min="8194" max="8194" width="12.42578125" style="27" bestFit="1" customWidth="1"/>
    <col min="8195" max="8197" width="20.7109375" style="27" customWidth="1"/>
    <col min="8198" max="8198" width="9.85546875" style="27" customWidth="1"/>
    <col min="8199" max="8443" width="9.140625" style="27"/>
    <col min="8444" max="8444" width="6.7109375" style="27" customWidth="1"/>
    <col min="8445" max="8449" width="9.140625" style="27"/>
    <col min="8450" max="8450" width="12.42578125" style="27" bestFit="1" customWidth="1"/>
    <col min="8451" max="8453" width="20.7109375" style="27" customWidth="1"/>
    <col min="8454" max="8454" width="9.85546875" style="27" customWidth="1"/>
    <col min="8455" max="8699" width="9.140625" style="27"/>
    <col min="8700" max="8700" width="6.7109375" style="27" customWidth="1"/>
    <col min="8701" max="8705" width="9.140625" style="27"/>
    <col min="8706" max="8706" width="12.42578125" style="27" bestFit="1" customWidth="1"/>
    <col min="8707" max="8709" width="20.7109375" style="27" customWidth="1"/>
    <col min="8710" max="8710" width="9.85546875" style="27" customWidth="1"/>
    <col min="8711" max="8955" width="9.140625" style="27"/>
    <col min="8956" max="8956" width="6.7109375" style="27" customWidth="1"/>
    <col min="8957" max="8961" width="9.140625" style="27"/>
    <col min="8962" max="8962" width="12.42578125" style="27" bestFit="1" customWidth="1"/>
    <col min="8963" max="8965" width="20.7109375" style="27" customWidth="1"/>
    <col min="8966" max="8966" width="9.85546875" style="27" customWidth="1"/>
    <col min="8967" max="9211" width="9.140625" style="27"/>
    <col min="9212" max="9212" width="6.7109375" style="27" customWidth="1"/>
    <col min="9213" max="9217" width="9.140625" style="27"/>
    <col min="9218" max="9218" width="12.42578125" style="27" bestFit="1" customWidth="1"/>
    <col min="9219" max="9221" width="20.7109375" style="27" customWidth="1"/>
    <col min="9222" max="9222" width="9.85546875" style="27" customWidth="1"/>
    <col min="9223" max="9467" width="9.140625" style="27"/>
    <col min="9468" max="9468" width="6.7109375" style="27" customWidth="1"/>
    <col min="9469" max="9473" width="9.140625" style="27"/>
    <col min="9474" max="9474" width="12.42578125" style="27" bestFit="1" customWidth="1"/>
    <col min="9475" max="9477" width="20.7109375" style="27" customWidth="1"/>
    <col min="9478" max="9478" width="9.85546875" style="27" customWidth="1"/>
    <col min="9479" max="9723" width="9.140625" style="27"/>
    <col min="9724" max="9724" width="6.7109375" style="27" customWidth="1"/>
    <col min="9725" max="9729" width="9.140625" style="27"/>
    <col min="9730" max="9730" width="12.42578125" style="27" bestFit="1" customWidth="1"/>
    <col min="9731" max="9733" width="20.7109375" style="27" customWidth="1"/>
    <col min="9734" max="9734" width="9.85546875" style="27" customWidth="1"/>
    <col min="9735" max="9979" width="9.140625" style="27"/>
    <col min="9980" max="9980" width="6.7109375" style="27" customWidth="1"/>
    <col min="9981" max="9985" width="9.140625" style="27"/>
    <col min="9986" max="9986" width="12.42578125" style="27" bestFit="1" customWidth="1"/>
    <col min="9987" max="9989" width="20.7109375" style="27" customWidth="1"/>
    <col min="9990" max="9990" width="9.85546875" style="27" customWidth="1"/>
    <col min="9991" max="10235" width="9.140625" style="27"/>
    <col min="10236" max="10236" width="6.7109375" style="27" customWidth="1"/>
    <col min="10237" max="10241" width="9.140625" style="27"/>
    <col min="10242" max="10242" width="12.42578125" style="27" bestFit="1" customWidth="1"/>
    <col min="10243" max="10245" width="20.7109375" style="27" customWidth="1"/>
    <col min="10246" max="10246" width="9.85546875" style="27" customWidth="1"/>
    <col min="10247" max="10491" width="9.140625" style="27"/>
    <col min="10492" max="10492" width="6.7109375" style="27" customWidth="1"/>
    <col min="10493" max="10497" width="9.140625" style="27"/>
    <col min="10498" max="10498" width="12.42578125" style="27" bestFit="1" customWidth="1"/>
    <col min="10499" max="10501" width="20.7109375" style="27" customWidth="1"/>
    <col min="10502" max="10502" width="9.85546875" style="27" customWidth="1"/>
    <col min="10503" max="10747" width="9.140625" style="27"/>
    <col min="10748" max="10748" width="6.7109375" style="27" customWidth="1"/>
    <col min="10749" max="10753" width="9.140625" style="27"/>
    <col min="10754" max="10754" width="12.42578125" style="27" bestFit="1" customWidth="1"/>
    <col min="10755" max="10757" width="20.7109375" style="27" customWidth="1"/>
    <col min="10758" max="10758" width="9.85546875" style="27" customWidth="1"/>
    <col min="10759" max="11003" width="9.140625" style="27"/>
    <col min="11004" max="11004" width="6.7109375" style="27" customWidth="1"/>
    <col min="11005" max="11009" width="9.140625" style="27"/>
    <col min="11010" max="11010" width="12.42578125" style="27" bestFit="1" customWidth="1"/>
    <col min="11011" max="11013" width="20.7109375" style="27" customWidth="1"/>
    <col min="11014" max="11014" width="9.85546875" style="27" customWidth="1"/>
    <col min="11015" max="11259" width="9.140625" style="27"/>
    <col min="11260" max="11260" width="6.7109375" style="27" customWidth="1"/>
    <col min="11261" max="11265" width="9.140625" style="27"/>
    <col min="11266" max="11266" width="12.42578125" style="27" bestFit="1" customWidth="1"/>
    <col min="11267" max="11269" width="20.7109375" style="27" customWidth="1"/>
    <col min="11270" max="11270" width="9.85546875" style="27" customWidth="1"/>
    <col min="11271" max="11515" width="9.140625" style="27"/>
    <col min="11516" max="11516" width="6.7109375" style="27" customWidth="1"/>
    <col min="11517" max="11521" width="9.140625" style="27"/>
    <col min="11522" max="11522" width="12.42578125" style="27" bestFit="1" customWidth="1"/>
    <col min="11523" max="11525" width="20.7109375" style="27" customWidth="1"/>
    <col min="11526" max="11526" width="9.85546875" style="27" customWidth="1"/>
    <col min="11527" max="11771" width="9.140625" style="27"/>
    <col min="11772" max="11772" width="6.7109375" style="27" customWidth="1"/>
    <col min="11773" max="11777" width="9.140625" style="27"/>
    <col min="11778" max="11778" width="12.42578125" style="27" bestFit="1" customWidth="1"/>
    <col min="11779" max="11781" width="20.7109375" style="27" customWidth="1"/>
    <col min="11782" max="11782" width="9.85546875" style="27" customWidth="1"/>
    <col min="11783" max="12027" width="9.140625" style="27"/>
    <col min="12028" max="12028" width="6.7109375" style="27" customWidth="1"/>
    <col min="12029" max="12033" width="9.140625" style="27"/>
    <col min="12034" max="12034" width="12.42578125" style="27" bestFit="1" customWidth="1"/>
    <col min="12035" max="12037" width="20.7109375" style="27" customWidth="1"/>
    <col min="12038" max="12038" width="9.85546875" style="27" customWidth="1"/>
    <col min="12039" max="12283" width="9.140625" style="27"/>
    <col min="12284" max="12284" width="6.7109375" style="27" customWidth="1"/>
    <col min="12285" max="12289" width="9.140625" style="27"/>
    <col min="12290" max="12290" width="12.42578125" style="27" bestFit="1" customWidth="1"/>
    <col min="12291" max="12293" width="20.7109375" style="27" customWidth="1"/>
    <col min="12294" max="12294" width="9.85546875" style="27" customWidth="1"/>
    <col min="12295" max="12539" width="9.140625" style="27"/>
    <col min="12540" max="12540" width="6.7109375" style="27" customWidth="1"/>
    <col min="12541" max="12545" width="9.140625" style="27"/>
    <col min="12546" max="12546" width="12.42578125" style="27" bestFit="1" customWidth="1"/>
    <col min="12547" max="12549" width="20.7109375" style="27" customWidth="1"/>
    <col min="12550" max="12550" width="9.85546875" style="27" customWidth="1"/>
    <col min="12551" max="12795" width="9.140625" style="27"/>
    <col min="12796" max="12796" width="6.7109375" style="27" customWidth="1"/>
    <col min="12797" max="12801" width="9.140625" style="27"/>
    <col min="12802" max="12802" width="12.42578125" style="27" bestFit="1" customWidth="1"/>
    <col min="12803" max="12805" width="20.7109375" style="27" customWidth="1"/>
    <col min="12806" max="12806" width="9.85546875" style="27" customWidth="1"/>
    <col min="12807" max="13051" width="9.140625" style="27"/>
    <col min="13052" max="13052" width="6.7109375" style="27" customWidth="1"/>
    <col min="13053" max="13057" width="9.140625" style="27"/>
    <col min="13058" max="13058" width="12.42578125" style="27" bestFit="1" customWidth="1"/>
    <col min="13059" max="13061" width="20.7109375" style="27" customWidth="1"/>
    <col min="13062" max="13062" width="9.85546875" style="27" customWidth="1"/>
    <col min="13063" max="13307" width="9.140625" style="27"/>
    <col min="13308" max="13308" width="6.7109375" style="27" customWidth="1"/>
    <col min="13309" max="13313" width="9.140625" style="27"/>
    <col min="13314" max="13314" width="12.42578125" style="27" bestFit="1" customWidth="1"/>
    <col min="13315" max="13317" width="20.7109375" style="27" customWidth="1"/>
    <col min="13318" max="13318" width="9.85546875" style="27" customWidth="1"/>
    <col min="13319" max="13563" width="9.140625" style="27"/>
    <col min="13564" max="13564" width="6.7109375" style="27" customWidth="1"/>
    <col min="13565" max="13569" width="9.140625" style="27"/>
    <col min="13570" max="13570" width="12.42578125" style="27" bestFit="1" customWidth="1"/>
    <col min="13571" max="13573" width="20.7109375" style="27" customWidth="1"/>
    <col min="13574" max="13574" width="9.85546875" style="27" customWidth="1"/>
    <col min="13575" max="13819" width="9.140625" style="27"/>
    <col min="13820" max="13820" width="6.7109375" style="27" customWidth="1"/>
    <col min="13821" max="13825" width="9.140625" style="27"/>
    <col min="13826" max="13826" width="12.42578125" style="27" bestFit="1" customWidth="1"/>
    <col min="13827" max="13829" width="20.7109375" style="27" customWidth="1"/>
    <col min="13830" max="13830" width="9.85546875" style="27" customWidth="1"/>
    <col min="13831" max="14075" width="9.140625" style="27"/>
    <col min="14076" max="14076" width="6.7109375" style="27" customWidth="1"/>
    <col min="14077" max="14081" width="9.140625" style="27"/>
    <col min="14082" max="14082" width="12.42578125" style="27" bestFit="1" customWidth="1"/>
    <col min="14083" max="14085" width="20.7109375" style="27" customWidth="1"/>
    <col min="14086" max="14086" width="9.85546875" style="27" customWidth="1"/>
    <col min="14087" max="14331" width="9.140625" style="27"/>
    <col min="14332" max="14332" width="6.7109375" style="27" customWidth="1"/>
    <col min="14333" max="14337" width="9.140625" style="27"/>
    <col min="14338" max="14338" width="12.42578125" style="27" bestFit="1" customWidth="1"/>
    <col min="14339" max="14341" width="20.7109375" style="27" customWidth="1"/>
    <col min="14342" max="14342" width="9.85546875" style="27" customWidth="1"/>
    <col min="14343" max="14587" width="9.140625" style="27"/>
    <col min="14588" max="14588" width="6.7109375" style="27" customWidth="1"/>
    <col min="14589" max="14593" width="9.140625" style="27"/>
    <col min="14594" max="14594" width="12.42578125" style="27" bestFit="1" customWidth="1"/>
    <col min="14595" max="14597" width="20.7109375" style="27" customWidth="1"/>
    <col min="14598" max="14598" width="9.85546875" style="27" customWidth="1"/>
    <col min="14599" max="14843" width="9.140625" style="27"/>
    <col min="14844" max="14844" width="6.7109375" style="27" customWidth="1"/>
    <col min="14845" max="14849" width="9.140625" style="27"/>
    <col min="14850" max="14850" width="12.42578125" style="27" bestFit="1" customWidth="1"/>
    <col min="14851" max="14853" width="20.7109375" style="27" customWidth="1"/>
    <col min="14854" max="14854" width="9.85546875" style="27" customWidth="1"/>
    <col min="14855" max="15099" width="9.140625" style="27"/>
    <col min="15100" max="15100" width="6.7109375" style="27" customWidth="1"/>
    <col min="15101" max="15105" width="9.140625" style="27"/>
    <col min="15106" max="15106" width="12.42578125" style="27" bestFit="1" customWidth="1"/>
    <col min="15107" max="15109" width="20.7109375" style="27" customWidth="1"/>
    <col min="15110" max="15110" width="9.85546875" style="27" customWidth="1"/>
    <col min="15111" max="15355" width="9.140625" style="27"/>
    <col min="15356" max="15356" width="6.7109375" style="27" customWidth="1"/>
    <col min="15357" max="15361" width="9.140625" style="27"/>
    <col min="15362" max="15362" width="12.42578125" style="27" bestFit="1" customWidth="1"/>
    <col min="15363" max="15365" width="20.7109375" style="27" customWidth="1"/>
    <col min="15366" max="15366" width="9.85546875" style="27" customWidth="1"/>
    <col min="15367" max="15611" width="9.140625" style="27"/>
    <col min="15612" max="15612" width="6.7109375" style="27" customWidth="1"/>
    <col min="15613" max="15617" width="9.140625" style="27"/>
    <col min="15618" max="15618" width="12.42578125" style="27" bestFit="1" customWidth="1"/>
    <col min="15619" max="15621" width="20.7109375" style="27" customWidth="1"/>
    <col min="15622" max="15622" width="9.85546875" style="27" customWidth="1"/>
    <col min="15623" max="15867" width="9.140625" style="27"/>
    <col min="15868" max="15868" width="6.7109375" style="27" customWidth="1"/>
    <col min="15869" max="15873" width="9.140625" style="27"/>
    <col min="15874" max="15874" width="12.42578125" style="27" bestFit="1" customWidth="1"/>
    <col min="15875" max="15877" width="20.7109375" style="27" customWidth="1"/>
    <col min="15878" max="15878" width="9.85546875" style="27" customWidth="1"/>
    <col min="15879" max="16123" width="9.140625" style="27"/>
    <col min="16124" max="16124" width="6.7109375" style="27" customWidth="1"/>
    <col min="16125" max="16129" width="9.140625" style="27"/>
    <col min="16130" max="16130" width="12.42578125" style="27" bestFit="1" customWidth="1"/>
    <col min="16131" max="16133" width="20.7109375" style="27" customWidth="1"/>
    <col min="16134" max="16134" width="9.85546875" style="27" customWidth="1"/>
    <col min="16135" max="16384" width="9.140625" style="27"/>
  </cols>
  <sheetData>
    <row r="1" spans="1:6">
      <c r="F1" s="28" t="s">
        <v>60</v>
      </c>
    </row>
    <row r="2" spans="1:6" ht="39.75" customHeight="1">
      <c r="E2" s="108" t="s">
        <v>152</v>
      </c>
      <c r="F2" s="108"/>
    </row>
    <row r="4" spans="1:6">
      <c r="A4" s="114" t="s">
        <v>273</v>
      </c>
      <c r="B4" s="114"/>
      <c r="C4" s="114"/>
      <c r="D4" s="114"/>
      <c r="E4" s="114"/>
      <c r="F4" s="114"/>
    </row>
    <row r="5" spans="1:6">
      <c r="A5" s="114" t="str">
        <f>Титульный!$C$11</f>
        <v>Челябинская ТЭЦ-2</v>
      </c>
      <c r="B5" s="114"/>
      <c r="C5" s="114"/>
      <c r="D5" s="114"/>
      <c r="E5" s="114"/>
      <c r="F5" s="114"/>
    </row>
    <row r="6" spans="1:6">
      <c r="A6" s="42"/>
      <c r="B6" s="42"/>
      <c r="C6" s="42"/>
      <c r="D6" s="42"/>
      <c r="E6" s="42"/>
      <c r="F6" s="42"/>
    </row>
    <row r="7" spans="1:6" s="6" customFormat="1" ht="38.25">
      <c r="A7" s="115" t="s">
        <v>0</v>
      </c>
      <c r="B7" s="115" t="s">
        <v>6</v>
      </c>
      <c r="C7" s="115" t="s">
        <v>7</v>
      </c>
      <c r="D7" s="43" t="s">
        <v>125</v>
      </c>
      <c r="E7" s="43" t="s">
        <v>126</v>
      </c>
      <c r="F7" s="43" t="s">
        <v>127</v>
      </c>
    </row>
    <row r="8" spans="1:6" s="6" customFormat="1">
      <c r="A8" s="115"/>
      <c r="B8" s="115"/>
      <c r="C8" s="115"/>
      <c r="D8" s="43">
        <f>Титульный!$B$5-2</f>
        <v>2024</v>
      </c>
      <c r="E8" s="43">
        <f>Титульный!$B$5-1</f>
        <v>2025</v>
      </c>
      <c r="F8" s="43">
        <f>Титульный!$B$5</f>
        <v>2026</v>
      </c>
    </row>
    <row r="9" spans="1:6" s="6" customFormat="1">
      <c r="A9" s="115"/>
      <c r="B9" s="115"/>
      <c r="C9" s="115"/>
      <c r="D9" s="43" t="s">
        <v>53</v>
      </c>
      <c r="E9" s="43" t="s">
        <v>53</v>
      </c>
      <c r="F9" s="43" t="s">
        <v>53</v>
      </c>
    </row>
    <row r="10" spans="1:6" s="6" customFormat="1" ht="26.25" customHeight="1">
      <c r="A10" s="109" t="s">
        <v>153</v>
      </c>
      <c r="B10" s="110"/>
      <c r="C10" s="110"/>
      <c r="D10" s="110"/>
      <c r="E10" s="110"/>
      <c r="F10" s="111"/>
    </row>
    <row r="11" spans="1:6" s="6" customFormat="1" hidden="1" outlineLevel="1">
      <c r="A11" s="30" t="s">
        <v>64</v>
      </c>
      <c r="B11" s="31" t="s">
        <v>154</v>
      </c>
      <c r="C11" s="30"/>
      <c r="D11" s="35"/>
      <c r="E11" s="35"/>
      <c r="F11" s="35"/>
    </row>
    <row r="12" spans="1:6" s="6" customFormat="1" hidden="1" outlineLevel="1">
      <c r="A12" s="30" t="s">
        <v>155</v>
      </c>
      <c r="B12" s="31" t="s">
        <v>156</v>
      </c>
      <c r="C12" s="30" t="s">
        <v>76</v>
      </c>
      <c r="D12" s="35"/>
      <c r="E12" s="35"/>
      <c r="F12" s="35"/>
    </row>
    <row r="13" spans="1:6" s="6" customFormat="1" hidden="1" outlineLevel="1">
      <c r="A13" s="30" t="s">
        <v>157</v>
      </c>
      <c r="B13" s="31" t="s">
        <v>158</v>
      </c>
      <c r="C13" s="30" t="s">
        <v>76</v>
      </c>
      <c r="D13" s="35"/>
      <c r="E13" s="35"/>
      <c r="F13" s="35"/>
    </row>
    <row r="14" spans="1:6" s="6" customFormat="1" hidden="1" outlineLevel="1">
      <c r="A14" s="30" t="s">
        <v>159</v>
      </c>
      <c r="B14" s="31" t="s">
        <v>160</v>
      </c>
      <c r="C14" s="30" t="s">
        <v>76</v>
      </c>
      <c r="D14" s="35"/>
      <c r="E14" s="35"/>
      <c r="F14" s="35"/>
    </row>
    <row r="15" spans="1:6" s="6" customFormat="1" hidden="1" outlineLevel="1">
      <c r="A15" s="30" t="s">
        <v>161</v>
      </c>
      <c r="B15" s="31" t="s">
        <v>162</v>
      </c>
      <c r="C15" s="30" t="s">
        <v>76</v>
      </c>
      <c r="D15" s="35"/>
      <c r="E15" s="35"/>
      <c r="F15" s="35"/>
    </row>
    <row r="16" spans="1:6" s="6" customFormat="1" hidden="1" outlineLevel="1">
      <c r="A16" s="30" t="s">
        <v>65</v>
      </c>
      <c r="B16" s="31" t="s">
        <v>163</v>
      </c>
      <c r="C16" s="30"/>
      <c r="D16" s="35"/>
      <c r="E16" s="35"/>
      <c r="F16" s="35"/>
    </row>
    <row r="17" spans="1:6" s="6" customFormat="1" ht="38.25" hidden="1" outlineLevel="1">
      <c r="A17" s="30" t="s">
        <v>164</v>
      </c>
      <c r="B17" s="31" t="s">
        <v>165</v>
      </c>
      <c r="C17" s="30" t="s">
        <v>166</v>
      </c>
      <c r="D17" s="35"/>
      <c r="E17" s="35"/>
      <c r="F17" s="35"/>
    </row>
    <row r="18" spans="1:6" s="6" customFormat="1" hidden="1" outlineLevel="1">
      <c r="A18" s="30" t="s">
        <v>66</v>
      </c>
      <c r="B18" s="31" t="s">
        <v>167</v>
      </c>
      <c r="C18" s="30"/>
      <c r="D18" s="35"/>
      <c r="E18" s="35"/>
      <c r="F18" s="35"/>
    </row>
    <row r="19" spans="1:6" s="6" customFormat="1" ht="25.5" hidden="1" outlineLevel="1">
      <c r="A19" s="30" t="s">
        <v>168</v>
      </c>
      <c r="B19" s="31" t="s">
        <v>169</v>
      </c>
      <c r="C19" s="30" t="s">
        <v>27</v>
      </c>
      <c r="D19" s="35"/>
      <c r="E19" s="35"/>
      <c r="F19" s="35"/>
    </row>
    <row r="20" spans="1:6" s="6" customFormat="1" hidden="1" outlineLevel="1">
      <c r="A20" s="30" t="s">
        <v>170</v>
      </c>
      <c r="B20" s="31" t="s">
        <v>171</v>
      </c>
      <c r="C20" s="30" t="s">
        <v>172</v>
      </c>
      <c r="D20" s="35"/>
      <c r="E20" s="35"/>
      <c r="F20" s="35"/>
    </row>
    <row r="21" spans="1:6" s="6" customFormat="1" hidden="1" outlineLevel="1">
      <c r="A21" s="30" t="s">
        <v>173</v>
      </c>
      <c r="B21" s="31" t="s">
        <v>174</v>
      </c>
      <c r="C21" s="30" t="s">
        <v>27</v>
      </c>
      <c r="D21" s="35"/>
      <c r="E21" s="35"/>
      <c r="F21" s="35"/>
    </row>
    <row r="22" spans="1:6" s="6" customFormat="1" hidden="1" outlineLevel="1">
      <c r="A22" s="30" t="s">
        <v>175</v>
      </c>
      <c r="B22" s="31" t="s">
        <v>176</v>
      </c>
      <c r="C22" s="30" t="s">
        <v>177</v>
      </c>
      <c r="D22" s="35"/>
      <c r="E22" s="35"/>
      <c r="F22" s="35"/>
    </row>
    <row r="23" spans="1:6" s="6" customFormat="1" ht="28.5" hidden="1" outlineLevel="1">
      <c r="A23" s="30" t="s">
        <v>178</v>
      </c>
      <c r="B23" s="31" t="s">
        <v>179</v>
      </c>
      <c r="C23" s="30" t="s">
        <v>177</v>
      </c>
      <c r="D23" s="35"/>
      <c r="E23" s="35"/>
      <c r="F23" s="35"/>
    </row>
    <row r="24" spans="1:6" s="6" customFormat="1" hidden="1" outlineLevel="1">
      <c r="A24" s="30" t="s">
        <v>180</v>
      </c>
      <c r="B24" s="31" t="s">
        <v>181</v>
      </c>
      <c r="C24" s="30" t="s">
        <v>166</v>
      </c>
      <c r="D24" s="35"/>
      <c r="E24" s="35"/>
      <c r="F24" s="35"/>
    </row>
    <row r="25" spans="1:6" s="6" customFormat="1" ht="38.25" hidden="1" outlineLevel="1">
      <c r="A25" s="30" t="s">
        <v>182</v>
      </c>
      <c r="B25" s="31" t="s">
        <v>183</v>
      </c>
      <c r="C25" s="30"/>
      <c r="D25" s="35"/>
      <c r="E25" s="35"/>
      <c r="F25" s="35"/>
    </row>
    <row r="26" spans="1:6" s="6" customFormat="1" ht="38.25" hidden="1" outlineLevel="1">
      <c r="A26" s="30" t="s">
        <v>184</v>
      </c>
      <c r="B26" s="31" t="s">
        <v>185</v>
      </c>
      <c r="C26" s="30" t="s">
        <v>172</v>
      </c>
      <c r="D26" s="35"/>
      <c r="E26" s="35"/>
      <c r="F26" s="35"/>
    </row>
    <row r="27" spans="1:6" s="6" customFormat="1" ht="25.5" hidden="1" outlineLevel="1">
      <c r="A27" s="30" t="s">
        <v>68</v>
      </c>
      <c r="B27" s="31" t="s">
        <v>186</v>
      </c>
      <c r="C27" s="30"/>
      <c r="D27" s="35"/>
      <c r="E27" s="35"/>
      <c r="F27" s="35"/>
    </row>
    <row r="28" spans="1:6" s="6" customFormat="1" ht="66.75" hidden="1" outlineLevel="1">
      <c r="A28" s="30" t="s">
        <v>130</v>
      </c>
      <c r="B28" s="31" t="s">
        <v>187</v>
      </c>
      <c r="C28" s="30" t="s">
        <v>76</v>
      </c>
      <c r="D28" s="35"/>
      <c r="E28" s="35"/>
      <c r="F28" s="35"/>
    </row>
    <row r="29" spans="1:6" s="6" customFormat="1" hidden="1" outlineLevel="1">
      <c r="A29" s="30"/>
      <c r="B29" s="31" t="s">
        <v>188</v>
      </c>
      <c r="C29" s="30"/>
      <c r="D29" s="35"/>
      <c r="E29" s="35"/>
      <c r="F29" s="35"/>
    </row>
    <row r="30" spans="1:6" s="6" customFormat="1" hidden="1" outlineLevel="1">
      <c r="A30" s="30"/>
      <c r="B30" s="31" t="s">
        <v>189</v>
      </c>
      <c r="C30" s="30"/>
      <c r="D30" s="35"/>
      <c r="E30" s="35"/>
      <c r="F30" s="35"/>
    </row>
    <row r="31" spans="1:6" s="6" customFormat="1" hidden="1" outlineLevel="1">
      <c r="A31" s="30"/>
      <c r="B31" s="31" t="s">
        <v>190</v>
      </c>
      <c r="C31" s="30"/>
      <c r="D31" s="35"/>
      <c r="E31" s="35"/>
      <c r="F31" s="35"/>
    </row>
    <row r="32" spans="1:6" s="6" customFormat="1" hidden="1" outlineLevel="1">
      <c r="A32" s="30"/>
      <c r="B32" s="31" t="s">
        <v>191</v>
      </c>
      <c r="C32" s="30"/>
      <c r="D32" s="35"/>
      <c r="E32" s="35"/>
      <c r="F32" s="35"/>
    </row>
    <row r="33" spans="1:6" s="6" customFormat="1" ht="54" hidden="1" outlineLevel="1">
      <c r="A33" s="30" t="s">
        <v>132</v>
      </c>
      <c r="B33" s="31" t="s">
        <v>192</v>
      </c>
      <c r="C33" s="30" t="s">
        <v>76</v>
      </c>
      <c r="D33" s="35"/>
      <c r="E33" s="35"/>
      <c r="F33" s="35"/>
    </row>
    <row r="34" spans="1:6" s="6" customFormat="1" hidden="1" outlineLevel="1">
      <c r="A34" s="30" t="s">
        <v>134</v>
      </c>
      <c r="B34" s="31" t="s">
        <v>193</v>
      </c>
      <c r="C34" s="30" t="s">
        <v>76</v>
      </c>
      <c r="D34" s="35"/>
      <c r="E34" s="35"/>
      <c r="F34" s="35"/>
    </row>
    <row r="35" spans="1:6" s="6" customFormat="1" hidden="1" outlineLevel="1">
      <c r="A35" s="30" t="s">
        <v>138</v>
      </c>
      <c r="B35" s="31" t="s">
        <v>194</v>
      </c>
      <c r="C35" s="30" t="s">
        <v>76</v>
      </c>
      <c r="D35" s="35"/>
      <c r="E35" s="35"/>
      <c r="F35" s="35"/>
    </row>
    <row r="36" spans="1:6" s="6" customFormat="1" ht="25.5" hidden="1" outlineLevel="1">
      <c r="A36" s="30" t="s">
        <v>139</v>
      </c>
      <c r="B36" s="31" t="s">
        <v>195</v>
      </c>
      <c r="C36" s="30"/>
      <c r="D36" s="35"/>
      <c r="E36" s="35"/>
      <c r="F36" s="35"/>
    </row>
    <row r="37" spans="1:6" s="6" customFormat="1" hidden="1" outlineLevel="1">
      <c r="A37" s="30" t="s">
        <v>141</v>
      </c>
      <c r="B37" s="31" t="s">
        <v>196</v>
      </c>
      <c r="C37" s="30" t="s">
        <v>197</v>
      </c>
      <c r="D37" s="35"/>
      <c r="E37" s="35"/>
      <c r="F37" s="35"/>
    </row>
    <row r="38" spans="1:6" s="6" customFormat="1" ht="25.5" hidden="1" outlineLevel="1">
      <c r="A38" s="30" t="s">
        <v>198</v>
      </c>
      <c r="B38" s="31" t="s">
        <v>199</v>
      </c>
      <c r="C38" s="57" t="s">
        <v>200</v>
      </c>
      <c r="D38" s="35"/>
      <c r="E38" s="35"/>
      <c r="F38" s="35"/>
    </row>
    <row r="39" spans="1:6" s="6" customFormat="1" ht="25.5" hidden="1" outlineLevel="1">
      <c r="A39" s="30" t="s">
        <v>70</v>
      </c>
      <c r="B39" s="31" t="s">
        <v>9</v>
      </c>
      <c r="C39" s="30"/>
      <c r="D39" s="35"/>
      <c r="E39" s="35"/>
      <c r="F39" s="35"/>
    </row>
    <row r="40" spans="1:6" s="6" customFormat="1" hidden="1" outlineLevel="1">
      <c r="A40" s="30" t="s">
        <v>201</v>
      </c>
      <c r="B40" s="31" t="s">
        <v>202</v>
      </c>
      <c r="C40" s="30" t="s">
        <v>203</v>
      </c>
      <c r="D40" s="35"/>
      <c r="E40" s="35"/>
      <c r="F40" s="35"/>
    </row>
    <row r="41" spans="1:6" s="6" customFormat="1" ht="25.5" hidden="1" outlineLevel="1">
      <c r="A41" s="30" t="s">
        <v>204</v>
      </c>
      <c r="B41" s="31" t="s">
        <v>205</v>
      </c>
      <c r="C41" s="57" t="s">
        <v>206</v>
      </c>
      <c r="D41" s="35"/>
      <c r="E41" s="35"/>
      <c r="F41" s="35"/>
    </row>
    <row r="42" spans="1:6" s="6" customFormat="1" ht="25.5" hidden="1" outlineLevel="1">
      <c r="A42" s="30" t="s">
        <v>207</v>
      </c>
      <c r="B42" s="31" t="s">
        <v>208</v>
      </c>
      <c r="C42" s="30"/>
      <c r="D42" s="35"/>
      <c r="E42" s="35"/>
      <c r="F42" s="35"/>
    </row>
    <row r="43" spans="1:6" s="6" customFormat="1" ht="25.5" hidden="1" outlineLevel="1">
      <c r="A43" s="30" t="s">
        <v>73</v>
      </c>
      <c r="B43" s="31" t="s">
        <v>209</v>
      </c>
      <c r="C43" s="30" t="s">
        <v>76</v>
      </c>
      <c r="D43" s="35"/>
      <c r="E43" s="35"/>
      <c r="F43" s="35"/>
    </row>
    <row r="44" spans="1:6" s="6" customFormat="1" ht="25.5" hidden="1" outlineLevel="1">
      <c r="A44" s="30" t="s">
        <v>75</v>
      </c>
      <c r="B44" s="31" t="s">
        <v>210</v>
      </c>
      <c r="C44" s="30" t="s">
        <v>76</v>
      </c>
      <c r="D44" s="35"/>
      <c r="E44" s="35"/>
      <c r="F44" s="35"/>
    </row>
    <row r="45" spans="1:6" s="6" customFormat="1" ht="26.25" customHeight="1" collapsed="1">
      <c r="A45" s="109" t="s">
        <v>211</v>
      </c>
      <c r="B45" s="110"/>
      <c r="C45" s="110"/>
      <c r="D45" s="110"/>
      <c r="E45" s="110"/>
      <c r="F45" s="111"/>
    </row>
    <row r="46" spans="1:6" s="6" customFormat="1" hidden="1" outlineLevel="1">
      <c r="A46" s="30" t="s">
        <v>64</v>
      </c>
      <c r="B46" s="31" t="s">
        <v>212</v>
      </c>
      <c r="C46" s="30"/>
      <c r="D46" s="35"/>
      <c r="E46" s="35"/>
      <c r="F46" s="35"/>
    </row>
    <row r="47" spans="1:6" s="6" customFormat="1" hidden="1" outlineLevel="1">
      <c r="A47" s="30"/>
      <c r="B47" s="31" t="s">
        <v>188</v>
      </c>
      <c r="C47" s="30"/>
      <c r="D47" s="35"/>
      <c r="E47" s="35"/>
      <c r="F47" s="35"/>
    </row>
    <row r="48" spans="1:6" s="6" customFormat="1" hidden="1" outlineLevel="1">
      <c r="A48" s="30" t="s">
        <v>155</v>
      </c>
      <c r="B48" s="31" t="s">
        <v>213</v>
      </c>
      <c r="C48" s="30" t="s">
        <v>177</v>
      </c>
      <c r="D48" s="35"/>
      <c r="E48" s="35"/>
      <c r="F48" s="35"/>
    </row>
    <row r="49" spans="1:6" s="6" customFormat="1" hidden="1" outlineLevel="1">
      <c r="A49" s="30" t="s">
        <v>214</v>
      </c>
      <c r="B49" s="31" t="s">
        <v>215</v>
      </c>
      <c r="C49" s="30" t="s">
        <v>177</v>
      </c>
      <c r="D49" s="35"/>
      <c r="E49" s="35"/>
      <c r="F49" s="35"/>
    </row>
    <row r="50" spans="1:6" s="6" customFormat="1" hidden="1" outlineLevel="1">
      <c r="A50" s="30"/>
      <c r="B50" s="31" t="s">
        <v>216</v>
      </c>
      <c r="C50" s="30" t="s">
        <v>177</v>
      </c>
      <c r="D50" s="35"/>
      <c r="E50" s="35"/>
      <c r="F50" s="35"/>
    </row>
    <row r="51" spans="1:6" s="6" customFormat="1" hidden="1" outlineLevel="1">
      <c r="A51" s="30"/>
      <c r="B51" s="31" t="s">
        <v>217</v>
      </c>
      <c r="C51" s="30" t="s">
        <v>177</v>
      </c>
      <c r="D51" s="35"/>
      <c r="E51" s="35"/>
      <c r="F51" s="35"/>
    </row>
    <row r="52" spans="1:6" s="6" customFormat="1" hidden="1" outlineLevel="1">
      <c r="A52" s="30" t="s">
        <v>218</v>
      </c>
      <c r="B52" s="31" t="s">
        <v>219</v>
      </c>
      <c r="C52" s="30" t="s">
        <v>177</v>
      </c>
      <c r="D52" s="35"/>
      <c r="E52" s="35"/>
      <c r="F52" s="35"/>
    </row>
    <row r="53" spans="1:6" s="6" customFormat="1" hidden="1" outlineLevel="1">
      <c r="A53" s="30"/>
      <c r="B53" s="31" t="s">
        <v>216</v>
      </c>
      <c r="C53" s="30" t="s">
        <v>177</v>
      </c>
      <c r="D53" s="35"/>
      <c r="E53" s="35"/>
      <c r="F53" s="35"/>
    </row>
    <row r="54" spans="1:6" s="6" customFormat="1" hidden="1" outlineLevel="1">
      <c r="A54" s="30"/>
      <c r="B54" s="31" t="s">
        <v>217</v>
      </c>
      <c r="C54" s="30" t="s">
        <v>177</v>
      </c>
      <c r="D54" s="35"/>
      <c r="E54" s="35"/>
      <c r="F54" s="35"/>
    </row>
    <row r="55" spans="1:6" s="6" customFormat="1" hidden="1" outlineLevel="1">
      <c r="A55" s="30"/>
      <c r="B55" s="31" t="s">
        <v>188</v>
      </c>
      <c r="C55" s="30" t="s">
        <v>177</v>
      </c>
      <c r="D55" s="35"/>
      <c r="E55" s="35"/>
      <c r="F55" s="35"/>
    </row>
    <row r="56" spans="1:6" s="6" customFormat="1" ht="51" hidden="1" outlineLevel="1">
      <c r="A56" s="30" t="s">
        <v>220</v>
      </c>
      <c r="B56" s="31" t="s">
        <v>221</v>
      </c>
      <c r="C56" s="30" t="s">
        <v>177</v>
      </c>
      <c r="D56" s="35"/>
      <c r="E56" s="35"/>
      <c r="F56" s="35"/>
    </row>
    <row r="57" spans="1:6" s="6" customFormat="1" hidden="1" outlineLevel="1">
      <c r="A57" s="30" t="s">
        <v>222</v>
      </c>
      <c r="B57" s="31" t="s">
        <v>215</v>
      </c>
      <c r="C57" s="30" t="s">
        <v>177</v>
      </c>
      <c r="D57" s="35"/>
      <c r="E57" s="35"/>
      <c r="F57" s="35"/>
    </row>
    <row r="58" spans="1:6" s="6" customFormat="1" hidden="1" outlineLevel="1">
      <c r="A58" s="30"/>
      <c r="B58" s="31" t="s">
        <v>216</v>
      </c>
      <c r="C58" s="30" t="s">
        <v>177</v>
      </c>
      <c r="D58" s="35"/>
      <c r="E58" s="35"/>
      <c r="F58" s="35"/>
    </row>
    <row r="59" spans="1:6" s="6" customFormat="1" hidden="1" outlineLevel="1">
      <c r="A59" s="30"/>
      <c r="B59" s="31" t="s">
        <v>217</v>
      </c>
      <c r="C59" s="30" t="s">
        <v>177</v>
      </c>
      <c r="D59" s="35"/>
      <c r="E59" s="35"/>
      <c r="F59" s="35"/>
    </row>
    <row r="60" spans="1:6" s="6" customFormat="1" hidden="1" outlineLevel="1">
      <c r="A60" s="30" t="s">
        <v>223</v>
      </c>
      <c r="B60" s="31" t="s">
        <v>219</v>
      </c>
      <c r="C60" s="30" t="s">
        <v>177</v>
      </c>
      <c r="D60" s="35"/>
      <c r="E60" s="35"/>
      <c r="F60" s="35"/>
    </row>
    <row r="61" spans="1:6" s="6" customFormat="1" hidden="1" outlineLevel="1">
      <c r="A61" s="30"/>
      <c r="B61" s="31" t="s">
        <v>216</v>
      </c>
      <c r="C61" s="30" t="s">
        <v>177</v>
      </c>
      <c r="D61" s="35"/>
      <c r="E61" s="35"/>
      <c r="F61" s="35"/>
    </row>
    <row r="62" spans="1:6" s="6" customFormat="1" hidden="1" outlineLevel="1">
      <c r="A62" s="30"/>
      <c r="B62" s="31" t="s">
        <v>217</v>
      </c>
      <c r="C62" s="30" t="s">
        <v>177</v>
      </c>
      <c r="D62" s="35"/>
      <c r="E62" s="35"/>
      <c r="F62" s="35"/>
    </row>
    <row r="63" spans="1:6" s="6" customFormat="1" ht="38.25" hidden="1" outlineLevel="1">
      <c r="A63" s="30" t="s">
        <v>224</v>
      </c>
      <c r="B63" s="31" t="s">
        <v>225</v>
      </c>
      <c r="C63" s="30" t="s">
        <v>177</v>
      </c>
      <c r="D63" s="35"/>
      <c r="E63" s="35"/>
      <c r="F63" s="35"/>
    </row>
    <row r="64" spans="1:6" s="6" customFormat="1" hidden="1" outlineLevel="1">
      <c r="A64" s="30" t="s">
        <v>226</v>
      </c>
      <c r="B64" s="31" t="s">
        <v>215</v>
      </c>
      <c r="C64" s="30" t="s">
        <v>177</v>
      </c>
      <c r="D64" s="35"/>
      <c r="E64" s="35"/>
      <c r="F64" s="35"/>
    </row>
    <row r="65" spans="1:6" s="6" customFormat="1" hidden="1" outlineLevel="1">
      <c r="A65" s="30"/>
      <c r="B65" s="31" t="s">
        <v>216</v>
      </c>
      <c r="C65" s="30" t="s">
        <v>177</v>
      </c>
      <c r="D65" s="35"/>
      <c r="E65" s="35"/>
      <c r="F65" s="35"/>
    </row>
    <row r="66" spans="1:6" s="6" customFormat="1" hidden="1" outlineLevel="1">
      <c r="A66" s="30"/>
      <c r="B66" s="31" t="s">
        <v>217</v>
      </c>
      <c r="C66" s="30" t="s">
        <v>177</v>
      </c>
      <c r="D66" s="35"/>
      <c r="E66" s="35"/>
      <c r="F66" s="35"/>
    </row>
    <row r="67" spans="1:6" s="6" customFormat="1" hidden="1" outlineLevel="1">
      <c r="A67" s="30" t="s">
        <v>227</v>
      </c>
      <c r="B67" s="31" t="s">
        <v>219</v>
      </c>
      <c r="C67" s="30" t="s">
        <v>177</v>
      </c>
      <c r="D67" s="35"/>
      <c r="E67" s="35"/>
      <c r="F67" s="35"/>
    </row>
    <row r="68" spans="1:6" s="6" customFormat="1" hidden="1" outlineLevel="1">
      <c r="A68" s="30"/>
      <c r="B68" s="31" t="s">
        <v>216</v>
      </c>
      <c r="C68" s="30" t="s">
        <v>177</v>
      </c>
      <c r="D68" s="35"/>
      <c r="E68" s="35"/>
      <c r="F68" s="35"/>
    </row>
    <row r="69" spans="1:6" s="6" customFormat="1" hidden="1" outlineLevel="1">
      <c r="A69" s="30"/>
      <c r="B69" s="31" t="s">
        <v>217</v>
      </c>
      <c r="C69" s="30" t="s">
        <v>177</v>
      </c>
      <c r="D69" s="35"/>
      <c r="E69" s="35"/>
      <c r="F69" s="35"/>
    </row>
    <row r="70" spans="1:6" s="6" customFormat="1" ht="38.25" hidden="1" outlineLevel="1">
      <c r="A70" s="30" t="s">
        <v>228</v>
      </c>
      <c r="B70" s="31" t="s">
        <v>229</v>
      </c>
      <c r="C70" s="30" t="s">
        <v>177</v>
      </c>
      <c r="D70" s="35"/>
      <c r="E70" s="35"/>
      <c r="F70" s="35"/>
    </row>
    <row r="71" spans="1:6" s="6" customFormat="1" hidden="1" outlineLevel="1">
      <c r="A71" s="30" t="s">
        <v>230</v>
      </c>
      <c r="B71" s="31" t="s">
        <v>215</v>
      </c>
      <c r="C71" s="30" t="s">
        <v>177</v>
      </c>
      <c r="D71" s="35"/>
      <c r="E71" s="35"/>
      <c r="F71" s="35"/>
    </row>
    <row r="72" spans="1:6" s="6" customFormat="1" hidden="1" outlineLevel="1">
      <c r="A72" s="30"/>
      <c r="B72" s="31" t="s">
        <v>216</v>
      </c>
      <c r="C72" s="30" t="s">
        <v>177</v>
      </c>
      <c r="D72" s="35"/>
      <c r="E72" s="35"/>
      <c r="F72" s="35"/>
    </row>
    <row r="73" spans="1:6" s="6" customFormat="1" hidden="1" outlineLevel="1">
      <c r="A73" s="30"/>
      <c r="B73" s="31" t="s">
        <v>217</v>
      </c>
      <c r="C73" s="30" t="s">
        <v>177</v>
      </c>
      <c r="D73" s="35"/>
      <c r="E73" s="35"/>
      <c r="F73" s="35"/>
    </row>
    <row r="74" spans="1:6" s="6" customFormat="1" hidden="1" outlineLevel="1">
      <c r="A74" s="30" t="s">
        <v>231</v>
      </c>
      <c r="B74" s="31" t="s">
        <v>219</v>
      </c>
      <c r="C74" s="30" t="s">
        <v>177</v>
      </c>
      <c r="D74" s="35"/>
      <c r="E74" s="35"/>
      <c r="F74" s="35"/>
    </row>
    <row r="75" spans="1:6" s="6" customFormat="1" hidden="1" outlineLevel="1">
      <c r="A75" s="30"/>
      <c r="B75" s="31" t="s">
        <v>216</v>
      </c>
      <c r="C75" s="30" t="s">
        <v>177</v>
      </c>
      <c r="D75" s="35"/>
      <c r="E75" s="35"/>
      <c r="F75" s="35"/>
    </row>
    <row r="76" spans="1:6" s="6" customFormat="1" hidden="1" outlineLevel="1">
      <c r="A76" s="30"/>
      <c r="B76" s="31" t="s">
        <v>217</v>
      </c>
      <c r="C76" s="30" t="s">
        <v>177</v>
      </c>
      <c r="D76" s="35"/>
      <c r="E76" s="35"/>
      <c r="F76" s="35"/>
    </row>
    <row r="77" spans="1:6" s="6" customFormat="1" ht="51" hidden="1" outlineLevel="1">
      <c r="A77" s="30" t="s">
        <v>232</v>
      </c>
      <c r="B77" s="31" t="s">
        <v>233</v>
      </c>
      <c r="C77" s="30" t="s">
        <v>177</v>
      </c>
      <c r="D77" s="35"/>
      <c r="E77" s="35"/>
      <c r="F77" s="35"/>
    </row>
    <row r="78" spans="1:6" s="6" customFormat="1" hidden="1" outlineLevel="1">
      <c r="A78" s="30" t="s">
        <v>234</v>
      </c>
      <c r="B78" s="31" t="s">
        <v>215</v>
      </c>
      <c r="C78" s="30" t="s">
        <v>177</v>
      </c>
      <c r="D78" s="35"/>
      <c r="E78" s="35"/>
      <c r="F78" s="35"/>
    </row>
    <row r="79" spans="1:6" s="6" customFormat="1" hidden="1" outlineLevel="1">
      <c r="A79" s="30"/>
      <c r="B79" s="31" t="s">
        <v>216</v>
      </c>
      <c r="C79" s="30" t="s">
        <v>177</v>
      </c>
      <c r="D79" s="35"/>
      <c r="E79" s="35"/>
      <c r="F79" s="35"/>
    </row>
    <row r="80" spans="1:6" s="6" customFormat="1" hidden="1" outlineLevel="1">
      <c r="A80" s="30"/>
      <c r="B80" s="31" t="s">
        <v>217</v>
      </c>
      <c r="C80" s="30" t="s">
        <v>177</v>
      </c>
      <c r="D80" s="35"/>
      <c r="E80" s="35"/>
      <c r="F80" s="35"/>
    </row>
    <row r="81" spans="1:6" s="6" customFormat="1" hidden="1" outlineLevel="1">
      <c r="A81" s="30" t="s">
        <v>235</v>
      </c>
      <c r="B81" s="31" t="s">
        <v>219</v>
      </c>
      <c r="C81" s="30" t="s">
        <v>177</v>
      </c>
      <c r="D81" s="35"/>
      <c r="E81" s="35"/>
      <c r="F81" s="35"/>
    </row>
    <row r="82" spans="1:6" s="6" customFormat="1" hidden="1" outlineLevel="1">
      <c r="A82" s="30"/>
      <c r="B82" s="31" t="s">
        <v>216</v>
      </c>
      <c r="C82" s="30" t="s">
        <v>177</v>
      </c>
      <c r="D82" s="35"/>
      <c r="E82" s="35"/>
      <c r="F82" s="35"/>
    </row>
    <row r="83" spans="1:6" s="6" customFormat="1" hidden="1" outlineLevel="1">
      <c r="A83" s="30"/>
      <c r="B83" s="31" t="s">
        <v>217</v>
      </c>
      <c r="C83" s="30" t="s">
        <v>177</v>
      </c>
      <c r="D83" s="35"/>
      <c r="E83" s="35"/>
      <c r="F83" s="35"/>
    </row>
    <row r="84" spans="1:6" s="6" customFormat="1" hidden="1" outlineLevel="1">
      <c r="A84" s="30" t="s">
        <v>236</v>
      </c>
      <c r="B84" s="31" t="s">
        <v>237</v>
      </c>
      <c r="C84" s="30" t="s">
        <v>177</v>
      </c>
      <c r="D84" s="35"/>
      <c r="E84" s="35"/>
      <c r="F84" s="35"/>
    </row>
    <row r="85" spans="1:6" s="6" customFormat="1" hidden="1" outlineLevel="1">
      <c r="A85" s="30" t="s">
        <v>238</v>
      </c>
      <c r="B85" s="31" t="s">
        <v>215</v>
      </c>
      <c r="C85" s="30" t="s">
        <v>177</v>
      </c>
      <c r="D85" s="35"/>
      <c r="E85" s="35"/>
      <c r="F85" s="35"/>
    </row>
    <row r="86" spans="1:6" s="6" customFormat="1" hidden="1" outlineLevel="1">
      <c r="A86" s="30"/>
      <c r="B86" s="31" t="s">
        <v>216</v>
      </c>
      <c r="C86" s="30" t="s">
        <v>177</v>
      </c>
      <c r="D86" s="35"/>
      <c r="E86" s="35"/>
      <c r="F86" s="35"/>
    </row>
    <row r="87" spans="1:6" s="6" customFormat="1" hidden="1" outlineLevel="1">
      <c r="A87" s="30"/>
      <c r="B87" s="31" t="s">
        <v>217</v>
      </c>
      <c r="C87" s="30" t="s">
        <v>177</v>
      </c>
      <c r="D87" s="35"/>
      <c r="E87" s="35"/>
      <c r="F87" s="35"/>
    </row>
    <row r="88" spans="1:6" s="6" customFormat="1" hidden="1" outlineLevel="1">
      <c r="A88" s="30" t="s">
        <v>239</v>
      </c>
      <c r="B88" s="31" t="s">
        <v>219</v>
      </c>
      <c r="C88" s="30" t="s">
        <v>177</v>
      </c>
      <c r="D88" s="35"/>
      <c r="E88" s="35"/>
      <c r="F88" s="35"/>
    </row>
    <row r="89" spans="1:6" s="6" customFormat="1" hidden="1" outlineLevel="1">
      <c r="A89" s="30"/>
      <c r="B89" s="31" t="s">
        <v>216</v>
      </c>
      <c r="C89" s="30" t="s">
        <v>177</v>
      </c>
      <c r="D89" s="35"/>
      <c r="E89" s="35"/>
      <c r="F89" s="35"/>
    </row>
    <row r="90" spans="1:6" s="6" customFormat="1" hidden="1" outlineLevel="1">
      <c r="A90" s="30"/>
      <c r="B90" s="31" t="s">
        <v>217</v>
      </c>
      <c r="C90" s="30" t="s">
        <v>177</v>
      </c>
      <c r="D90" s="35"/>
      <c r="E90" s="35"/>
      <c r="F90" s="35"/>
    </row>
    <row r="91" spans="1:6" s="6" customFormat="1" hidden="1" outlineLevel="1">
      <c r="A91" s="30" t="s">
        <v>240</v>
      </c>
      <c r="B91" s="31" t="s">
        <v>241</v>
      </c>
      <c r="C91" s="30" t="s">
        <v>177</v>
      </c>
      <c r="D91" s="35"/>
      <c r="E91" s="35"/>
      <c r="F91" s="35"/>
    </row>
    <row r="92" spans="1:6" s="6" customFormat="1" hidden="1" outlineLevel="1">
      <c r="A92" s="30" t="s">
        <v>242</v>
      </c>
      <c r="B92" s="31" t="s">
        <v>215</v>
      </c>
      <c r="C92" s="30" t="s">
        <v>177</v>
      </c>
      <c r="D92" s="35"/>
      <c r="E92" s="35"/>
      <c r="F92" s="35"/>
    </row>
    <row r="93" spans="1:6" s="6" customFormat="1" hidden="1" outlineLevel="1">
      <c r="A93" s="30"/>
      <c r="B93" s="31" t="s">
        <v>216</v>
      </c>
      <c r="C93" s="30" t="s">
        <v>177</v>
      </c>
      <c r="D93" s="35"/>
      <c r="E93" s="35"/>
      <c r="F93" s="35"/>
    </row>
    <row r="94" spans="1:6" s="6" customFormat="1" hidden="1" outlineLevel="1">
      <c r="A94" s="30"/>
      <c r="B94" s="31" t="s">
        <v>217</v>
      </c>
      <c r="C94" s="30" t="s">
        <v>177</v>
      </c>
      <c r="D94" s="35"/>
      <c r="E94" s="35"/>
      <c r="F94" s="35"/>
    </row>
    <row r="95" spans="1:6" s="6" customFormat="1" hidden="1" outlineLevel="1">
      <c r="A95" s="30" t="s">
        <v>243</v>
      </c>
      <c r="B95" s="31" t="s">
        <v>219</v>
      </c>
      <c r="C95" s="30" t="s">
        <v>177</v>
      </c>
      <c r="D95" s="35"/>
      <c r="E95" s="35"/>
      <c r="F95" s="35"/>
    </row>
    <row r="96" spans="1:6" s="6" customFormat="1" hidden="1" outlineLevel="1">
      <c r="A96" s="30"/>
      <c r="B96" s="31" t="s">
        <v>216</v>
      </c>
      <c r="C96" s="30" t="s">
        <v>177</v>
      </c>
      <c r="D96" s="35"/>
      <c r="E96" s="35"/>
      <c r="F96" s="35"/>
    </row>
    <row r="97" spans="1:6" s="6" customFormat="1" hidden="1" outlineLevel="1">
      <c r="A97" s="30"/>
      <c r="B97" s="31" t="s">
        <v>217</v>
      </c>
      <c r="C97" s="30" t="s">
        <v>177</v>
      </c>
      <c r="D97" s="35"/>
      <c r="E97" s="35"/>
      <c r="F97" s="35"/>
    </row>
    <row r="98" spans="1:6" s="6" customFormat="1" ht="38.25" hidden="1" outlineLevel="1">
      <c r="A98" s="30" t="s">
        <v>157</v>
      </c>
      <c r="B98" s="31" t="s">
        <v>244</v>
      </c>
      <c r="C98" s="30" t="s">
        <v>177</v>
      </c>
      <c r="D98" s="35"/>
      <c r="E98" s="35"/>
      <c r="F98" s="35"/>
    </row>
    <row r="99" spans="1:6" s="6" customFormat="1" hidden="1" outlineLevel="1">
      <c r="A99" s="30"/>
      <c r="B99" s="31" t="s">
        <v>245</v>
      </c>
      <c r="C99" s="30" t="s">
        <v>177</v>
      </c>
      <c r="D99" s="35"/>
      <c r="E99" s="35"/>
      <c r="F99" s="35"/>
    </row>
    <row r="100" spans="1:6" s="6" customFormat="1" hidden="1" outlineLevel="1">
      <c r="A100" s="30"/>
      <c r="B100" s="31" t="s">
        <v>216</v>
      </c>
      <c r="C100" s="30" t="s">
        <v>177</v>
      </c>
      <c r="D100" s="35"/>
      <c r="E100" s="35"/>
      <c r="F100" s="35"/>
    </row>
    <row r="101" spans="1:6" s="6" customFormat="1" hidden="1" outlineLevel="1">
      <c r="A101" s="30"/>
      <c r="B101" s="31" t="s">
        <v>217</v>
      </c>
      <c r="C101" s="30" t="s">
        <v>177</v>
      </c>
      <c r="D101" s="35"/>
      <c r="E101" s="35"/>
      <c r="F101" s="35"/>
    </row>
    <row r="102" spans="1:6" s="6" customFormat="1" hidden="1" outlineLevel="1">
      <c r="A102" s="30"/>
      <c r="B102" s="31" t="s">
        <v>246</v>
      </c>
      <c r="C102" s="30" t="s">
        <v>177</v>
      </c>
      <c r="D102" s="35"/>
      <c r="E102" s="35"/>
      <c r="F102" s="35"/>
    </row>
    <row r="103" spans="1:6" s="6" customFormat="1" hidden="1" outlineLevel="1">
      <c r="A103" s="30"/>
      <c r="B103" s="31" t="s">
        <v>216</v>
      </c>
      <c r="C103" s="30" t="s">
        <v>177</v>
      </c>
      <c r="D103" s="35"/>
      <c r="E103" s="35"/>
      <c r="F103" s="35"/>
    </row>
    <row r="104" spans="1:6" s="6" customFormat="1" hidden="1" outlineLevel="1">
      <c r="A104" s="30"/>
      <c r="B104" s="31" t="s">
        <v>217</v>
      </c>
      <c r="C104" s="30" t="s">
        <v>177</v>
      </c>
      <c r="D104" s="35"/>
      <c r="E104" s="35"/>
      <c r="F104" s="35"/>
    </row>
    <row r="105" spans="1:6" s="6" customFormat="1" hidden="1" outlineLevel="1">
      <c r="A105" s="30"/>
      <c r="B105" s="31" t="s">
        <v>247</v>
      </c>
      <c r="C105" s="30" t="s">
        <v>177</v>
      </c>
      <c r="D105" s="35"/>
      <c r="E105" s="35"/>
      <c r="F105" s="35"/>
    </row>
    <row r="106" spans="1:6" s="6" customFormat="1" hidden="1" outlineLevel="1">
      <c r="A106" s="30"/>
      <c r="B106" s="31" t="s">
        <v>216</v>
      </c>
      <c r="C106" s="30" t="s">
        <v>177</v>
      </c>
      <c r="D106" s="35"/>
      <c r="E106" s="35"/>
      <c r="F106" s="35"/>
    </row>
    <row r="107" spans="1:6" s="6" customFormat="1" hidden="1" outlineLevel="1">
      <c r="A107" s="30"/>
      <c r="B107" s="31" t="s">
        <v>217</v>
      </c>
      <c r="C107" s="30" t="s">
        <v>177</v>
      </c>
      <c r="D107" s="35"/>
      <c r="E107" s="35"/>
      <c r="F107" s="35"/>
    </row>
    <row r="108" spans="1:6" s="6" customFormat="1" ht="38.25" hidden="1" outlineLevel="1">
      <c r="A108" s="30" t="s">
        <v>159</v>
      </c>
      <c r="B108" s="31" t="s">
        <v>248</v>
      </c>
      <c r="C108" s="30" t="s">
        <v>177</v>
      </c>
      <c r="D108" s="35"/>
      <c r="E108" s="35"/>
      <c r="F108" s="35"/>
    </row>
    <row r="109" spans="1:6" s="6" customFormat="1" hidden="1" outlineLevel="1">
      <c r="A109" s="30"/>
      <c r="B109" s="31" t="s">
        <v>249</v>
      </c>
      <c r="C109" s="30" t="s">
        <v>177</v>
      </c>
      <c r="D109" s="35"/>
      <c r="E109" s="35"/>
      <c r="F109" s="35"/>
    </row>
    <row r="110" spans="1:6" s="6" customFormat="1" hidden="1" outlineLevel="1">
      <c r="A110" s="30"/>
      <c r="B110" s="31" t="s">
        <v>250</v>
      </c>
      <c r="C110" s="30" t="s">
        <v>177</v>
      </c>
      <c r="D110" s="35"/>
      <c r="E110" s="35"/>
      <c r="F110" s="35"/>
    </row>
    <row r="111" spans="1:6" s="6" customFormat="1" hidden="1" outlineLevel="1">
      <c r="A111" s="30" t="s">
        <v>65</v>
      </c>
      <c r="B111" s="31" t="s">
        <v>251</v>
      </c>
      <c r="C111" s="30"/>
      <c r="D111" s="35"/>
      <c r="E111" s="35"/>
      <c r="F111" s="35"/>
    </row>
    <row r="112" spans="1:6" s="6" customFormat="1" hidden="1" outlineLevel="1">
      <c r="A112" s="30"/>
      <c r="B112" s="31" t="s">
        <v>188</v>
      </c>
      <c r="C112" s="30"/>
      <c r="D112" s="35"/>
      <c r="E112" s="35"/>
      <c r="F112" s="35"/>
    </row>
    <row r="113" spans="1:6" s="6" customFormat="1" ht="25.5" hidden="1" outlineLevel="1">
      <c r="A113" s="30" t="s">
        <v>164</v>
      </c>
      <c r="B113" s="31" t="s">
        <v>252</v>
      </c>
      <c r="C113" s="30" t="s">
        <v>253</v>
      </c>
      <c r="D113" s="35"/>
      <c r="E113" s="35"/>
      <c r="F113" s="35"/>
    </row>
    <row r="114" spans="1:6" s="6" customFormat="1" ht="38.25" hidden="1" outlineLevel="1">
      <c r="A114" s="30" t="s">
        <v>254</v>
      </c>
      <c r="B114" s="31" t="s">
        <v>255</v>
      </c>
      <c r="C114" s="30" t="s">
        <v>253</v>
      </c>
      <c r="D114" s="35"/>
      <c r="E114" s="35"/>
      <c r="F114" s="35"/>
    </row>
    <row r="115" spans="1:6" s="6" customFormat="1" hidden="1" outlineLevel="1">
      <c r="A115" s="30"/>
      <c r="B115" s="31" t="s">
        <v>245</v>
      </c>
      <c r="C115" s="30" t="s">
        <v>253</v>
      </c>
      <c r="D115" s="35"/>
      <c r="E115" s="35"/>
      <c r="F115" s="35"/>
    </row>
    <row r="116" spans="1:6" s="6" customFormat="1" hidden="1" outlineLevel="1">
      <c r="A116" s="30"/>
      <c r="B116" s="31" t="s">
        <v>246</v>
      </c>
      <c r="C116" s="30" t="s">
        <v>253</v>
      </c>
      <c r="D116" s="35"/>
      <c r="E116" s="35"/>
      <c r="F116" s="35"/>
    </row>
    <row r="117" spans="1:6" s="6" customFormat="1" hidden="1" outlineLevel="1">
      <c r="A117" s="30"/>
      <c r="B117" s="31" t="s">
        <v>247</v>
      </c>
      <c r="C117" s="30" t="s">
        <v>253</v>
      </c>
      <c r="D117" s="35"/>
      <c r="E117" s="35"/>
      <c r="F117" s="35"/>
    </row>
    <row r="118" spans="1:6" s="6" customFormat="1" ht="38.25" hidden="1" outlineLevel="1">
      <c r="A118" s="30" t="s">
        <v>256</v>
      </c>
      <c r="B118" s="31" t="s">
        <v>257</v>
      </c>
      <c r="C118" s="30" t="s">
        <v>253</v>
      </c>
      <c r="D118" s="35"/>
      <c r="E118" s="35"/>
      <c r="F118" s="35"/>
    </row>
    <row r="119" spans="1:6" s="6" customFormat="1" hidden="1" outlineLevel="1">
      <c r="A119" s="30" t="s">
        <v>66</v>
      </c>
      <c r="B119" s="31" t="s">
        <v>258</v>
      </c>
      <c r="C119" s="30"/>
      <c r="D119" s="35"/>
      <c r="E119" s="35"/>
      <c r="F119" s="35"/>
    </row>
    <row r="120" spans="1:6" s="6" customFormat="1" hidden="1" outlineLevel="1">
      <c r="A120" s="30"/>
      <c r="B120" s="31" t="s">
        <v>188</v>
      </c>
      <c r="C120" s="30"/>
      <c r="D120" s="35"/>
      <c r="E120" s="35"/>
      <c r="F120" s="35"/>
    </row>
    <row r="121" spans="1:6" s="6" customFormat="1" ht="25.5" hidden="1" outlineLevel="1">
      <c r="A121" s="30" t="s">
        <v>168</v>
      </c>
      <c r="B121" s="31" t="s">
        <v>259</v>
      </c>
      <c r="C121" s="30" t="s">
        <v>260</v>
      </c>
      <c r="D121" s="35"/>
      <c r="E121" s="35"/>
      <c r="F121" s="35"/>
    </row>
    <row r="122" spans="1:6" s="6" customFormat="1" ht="38.25" hidden="1" outlineLevel="1">
      <c r="A122" s="30" t="s">
        <v>170</v>
      </c>
      <c r="B122" s="31" t="s">
        <v>261</v>
      </c>
      <c r="C122" s="30" t="s">
        <v>260</v>
      </c>
      <c r="D122" s="35"/>
      <c r="E122" s="35"/>
      <c r="F122" s="35"/>
    </row>
    <row r="123" spans="1:6" s="6" customFormat="1" hidden="1" outlineLevel="1">
      <c r="A123" s="30"/>
      <c r="B123" s="31" t="s">
        <v>245</v>
      </c>
      <c r="C123" s="30" t="s">
        <v>260</v>
      </c>
      <c r="D123" s="35"/>
      <c r="E123" s="35"/>
      <c r="F123" s="35"/>
    </row>
    <row r="124" spans="1:6" s="6" customFormat="1" hidden="1" outlineLevel="1">
      <c r="A124" s="30"/>
      <c r="B124" s="31" t="s">
        <v>246</v>
      </c>
      <c r="C124" s="30" t="s">
        <v>260</v>
      </c>
      <c r="D124" s="35"/>
      <c r="E124" s="35"/>
      <c r="F124" s="35"/>
    </row>
    <row r="125" spans="1:6" s="6" customFormat="1" hidden="1" outlineLevel="1">
      <c r="A125" s="30"/>
      <c r="B125" s="31" t="s">
        <v>247</v>
      </c>
      <c r="C125" s="30" t="s">
        <v>260</v>
      </c>
      <c r="D125" s="35"/>
      <c r="E125" s="35"/>
      <c r="F125" s="35"/>
    </row>
    <row r="126" spans="1:6" s="6" customFormat="1" hidden="1" outlineLevel="1">
      <c r="A126" s="30" t="s">
        <v>68</v>
      </c>
      <c r="B126" s="31" t="s">
        <v>262</v>
      </c>
      <c r="C126" s="30" t="s">
        <v>260</v>
      </c>
      <c r="D126" s="35"/>
      <c r="E126" s="35"/>
      <c r="F126" s="35"/>
    </row>
    <row r="127" spans="1:6" s="6" customFormat="1" hidden="1" outlineLevel="1">
      <c r="A127" s="30" t="s">
        <v>70</v>
      </c>
      <c r="B127" s="31" t="s">
        <v>263</v>
      </c>
      <c r="C127" s="30" t="s">
        <v>76</v>
      </c>
      <c r="D127" s="35"/>
      <c r="E127" s="35"/>
      <c r="F127" s="35"/>
    </row>
    <row r="128" spans="1:6" s="6" customFormat="1" ht="25.5" hidden="1" outlineLevel="1">
      <c r="A128" s="30" t="s">
        <v>73</v>
      </c>
      <c r="B128" s="31" t="s">
        <v>9</v>
      </c>
      <c r="C128" s="30"/>
      <c r="D128" s="35"/>
      <c r="E128" s="35"/>
      <c r="F128" s="35"/>
    </row>
    <row r="129" spans="1:6" s="6" customFormat="1" hidden="1" outlineLevel="1">
      <c r="A129" s="30" t="s">
        <v>264</v>
      </c>
      <c r="B129" s="31" t="s">
        <v>202</v>
      </c>
      <c r="C129" s="30" t="s">
        <v>203</v>
      </c>
      <c r="D129" s="35"/>
      <c r="E129" s="35"/>
      <c r="F129" s="35"/>
    </row>
    <row r="130" spans="1:6" s="6" customFormat="1" ht="25.5" hidden="1" outlineLevel="1">
      <c r="A130" s="30" t="s">
        <v>265</v>
      </c>
      <c r="B130" s="31" t="s">
        <v>205</v>
      </c>
      <c r="C130" s="57" t="s">
        <v>206</v>
      </c>
      <c r="D130" s="35"/>
      <c r="E130" s="35"/>
      <c r="F130" s="35"/>
    </row>
    <row r="131" spans="1:6" s="6" customFormat="1" ht="25.5" hidden="1" outlineLevel="1">
      <c r="A131" s="30" t="s">
        <v>266</v>
      </c>
      <c r="B131" s="31" t="s">
        <v>208</v>
      </c>
      <c r="C131" s="30"/>
      <c r="D131" s="35"/>
      <c r="E131" s="35"/>
      <c r="F131" s="35"/>
    </row>
    <row r="132" spans="1:6" s="6" customFormat="1" hidden="1" outlineLevel="1">
      <c r="A132" s="30" t="s">
        <v>75</v>
      </c>
      <c r="B132" s="31" t="s">
        <v>267</v>
      </c>
      <c r="C132" s="30" t="s">
        <v>76</v>
      </c>
      <c r="D132" s="35"/>
      <c r="E132" s="35"/>
      <c r="F132" s="35"/>
    </row>
    <row r="133" spans="1:6" s="6" customFormat="1" hidden="1" outlineLevel="1">
      <c r="A133" s="30" t="s">
        <v>80</v>
      </c>
      <c r="B133" s="31" t="s">
        <v>268</v>
      </c>
      <c r="C133" s="30" t="s">
        <v>76</v>
      </c>
      <c r="D133" s="35"/>
      <c r="E133" s="35"/>
      <c r="F133" s="35"/>
    </row>
    <row r="134" spans="1:6" s="6" customFormat="1" hidden="1" outlineLevel="1">
      <c r="A134" s="30" t="s">
        <v>90</v>
      </c>
      <c r="B134" s="31" t="s">
        <v>269</v>
      </c>
      <c r="C134" s="30" t="s">
        <v>76</v>
      </c>
      <c r="D134" s="35"/>
      <c r="E134" s="35"/>
      <c r="F134" s="35"/>
    </row>
    <row r="135" spans="1:6" s="6" customFormat="1" hidden="1" outlineLevel="1">
      <c r="A135" s="30" t="s">
        <v>91</v>
      </c>
      <c r="B135" s="31" t="s">
        <v>162</v>
      </c>
      <c r="C135" s="30" t="s">
        <v>76</v>
      </c>
      <c r="D135" s="35"/>
      <c r="E135" s="35"/>
      <c r="F135" s="35"/>
    </row>
    <row r="136" spans="1:6" s="6" customFormat="1" ht="25.5" hidden="1" outlineLevel="1">
      <c r="A136" s="30" t="s">
        <v>100</v>
      </c>
      <c r="B136" s="31" t="s">
        <v>270</v>
      </c>
      <c r="C136" s="30" t="s">
        <v>271</v>
      </c>
      <c r="D136" s="35"/>
      <c r="E136" s="35"/>
      <c r="F136" s="35"/>
    </row>
    <row r="137" spans="1:6" s="6" customFormat="1" ht="38.25" hidden="1" outlineLevel="1">
      <c r="A137" s="30" t="s">
        <v>105</v>
      </c>
      <c r="B137" s="31" t="s">
        <v>10</v>
      </c>
      <c r="C137" s="30"/>
      <c r="D137" s="35"/>
      <c r="E137" s="35"/>
      <c r="F137" s="35"/>
    </row>
    <row r="138" spans="1:6" s="6" customFormat="1" ht="26.25" customHeight="1" collapsed="1">
      <c r="A138" s="109" t="s">
        <v>272</v>
      </c>
      <c r="B138" s="110"/>
      <c r="C138" s="110"/>
      <c r="D138" s="110"/>
      <c r="E138" s="110"/>
      <c r="F138" s="111"/>
    </row>
    <row r="139" spans="1:6">
      <c r="A139" s="30" t="s">
        <v>64</v>
      </c>
      <c r="B139" s="31" t="s">
        <v>25</v>
      </c>
      <c r="C139" s="30" t="s">
        <v>27</v>
      </c>
      <c r="D139" s="23">
        <f>[11]Ф4!$J$11</f>
        <v>320</v>
      </c>
      <c r="E139" s="23">
        <f>'[12]0.1'!$I$11</f>
        <v>320</v>
      </c>
      <c r="F139" s="23">
        <f>'[12]0.1'!$L$11</f>
        <v>320</v>
      </c>
    </row>
    <row r="140" spans="1:6" ht="38.25">
      <c r="A140" s="30" t="s">
        <v>65</v>
      </c>
      <c r="B140" s="31" t="s">
        <v>26</v>
      </c>
      <c r="C140" s="30" t="s">
        <v>27</v>
      </c>
      <c r="D140" s="23">
        <f>[11]Ф4!$J$12-[11]Ф4!$J$14</f>
        <v>295.36341873706004</v>
      </c>
      <c r="E140" s="23">
        <f>'[12]0.1'!$I$12</f>
        <v>297.27243130226998</v>
      </c>
      <c r="F140" s="23">
        <f>'[12]0.1'!$L$12</f>
        <v>296.8473883661888</v>
      </c>
    </row>
    <row r="141" spans="1:6">
      <c r="A141" s="30" t="s">
        <v>66</v>
      </c>
      <c r="B141" s="31" t="s">
        <v>67</v>
      </c>
      <c r="C141" s="30" t="s">
        <v>128</v>
      </c>
      <c r="D141" s="23">
        <f>'[4]ЧТЭЦ-2'!$E$7</f>
        <v>1450.8149999999998</v>
      </c>
      <c r="E141" s="23">
        <f>'[12]0.1'!$I$13</f>
        <v>2104.9998999999998</v>
      </c>
      <c r="F141" s="23">
        <f>'[12]0.1'!$L$13</f>
        <v>1329.8399999999997</v>
      </c>
    </row>
    <row r="142" spans="1:6">
      <c r="A142" s="30" t="s">
        <v>68</v>
      </c>
      <c r="B142" s="31" t="s">
        <v>69</v>
      </c>
      <c r="C142" s="30" t="s">
        <v>128</v>
      </c>
      <c r="D142" s="23">
        <f>'[4]ЧТЭЦ-2'!$E$22</f>
        <v>1234.4749999999999</v>
      </c>
      <c r="E142" s="23">
        <f>'[12]0.1'!$I$15</f>
        <v>1905.9998999999998</v>
      </c>
      <c r="F142" s="23">
        <f>'[12]0.1'!$L$15</f>
        <v>1127.4839999999999</v>
      </c>
    </row>
    <row r="143" spans="1:6">
      <c r="A143" s="30" t="s">
        <v>70</v>
      </c>
      <c r="B143" s="31" t="s">
        <v>71</v>
      </c>
      <c r="C143" s="30" t="s">
        <v>72</v>
      </c>
      <c r="D143" s="23">
        <f>'[4]ЧТЭЦ-2'!$E$23</f>
        <v>2436.5659999999998</v>
      </c>
      <c r="E143" s="23">
        <f>'[12]0.1'!$I$16</f>
        <v>2009.5418</v>
      </c>
      <c r="F143" s="23">
        <f>'[12]0.1'!$L$16</f>
        <v>2284.5559395833325</v>
      </c>
    </row>
    <row r="144" spans="1:6">
      <c r="A144" s="30" t="s">
        <v>73</v>
      </c>
      <c r="B144" s="31" t="s">
        <v>74</v>
      </c>
      <c r="C144" s="30" t="s">
        <v>72</v>
      </c>
      <c r="D144" s="23">
        <f>'[4]ЧТЭЦ-2'!$E$29</f>
        <v>2392.4555720000003</v>
      </c>
      <c r="E144" s="23">
        <f>'[12]0.1'!$I$17</f>
        <v>1999.329</v>
      </c>
      <c r="F144" s="23">
        <f>'[12]0.1'!$L$17</f>
        <v>2277.1469395833324</v>
      </c>
    </row>
    <row r="145" spans="1:8">
      <c r="A145" s="30" t="s">
        <v>75</v>
      </c>
      <c r="B145" s="31" t="s">
        <v>8</v>
      </c>
      <c r="C145" s="30" t="s">
        <v>76</v>
      </c>
      <c r="D145" s="34"/>
      <c r="E145" s="23">
        <f>'[12]0.1'!$I$43</f>
        <v>3585885.2850454524</v>
      </c>
      <c r="F145" s="23">
        <f>'[12]0.1'!$L$43</f>
        <v>2941117.2196945101</v>
      </c>
    </row>
    <row r="146" spans="1:8">
      <c r="A146" s="30"/>
      <c r="B146" s="31" t="s">
        <v>188</v>
      </c>
      <c r="C146" s="30"/>
      <c r="D146" s="34"/>
      <c r="E146" s="34"/>
      <c r="F146" s="34"/>
    </row>
    <row r="147" spans="1:8">
      <c r="A147" s="30" t="s">
        <v>77</v>
      </c>
      <c r="B147" s="32" t="s">
        <v>11</v>
      </c>
      <c r="C147" s="30" t="s">
        <v>76</v>
      </c>
      <c r="D147" s="34"/>
      <c r="E147" s="23">
        <f>'[12]0.1'!$G$43</f>
        <v>2089126.4223752881</v>
      </c>
      <c r="F147" s="23">
        <f>'[12]0.1'!$J$43</f>
        <v>1371927.321081908</v>
      </c>
    </row>
    <row r="148" spans="1:8">
      <c r="A148" s="30" t="s">
        <v>78</v>
      </c>
      <c r="B148" s="32" t="s">
        <v>12</v>
      </c>
      <c r="C148" s="30" t="s">
        <v>76</v>
      </c>
      <c r="D148" s="34"/>
      <c r="E148" s="23">
        <f>'[12]0.1'!$H$43</f>
        <v>1496758.8626701641</v>
      </c>
      <c r="F148" s="23">
        <f>'[12]0.1'!$K$43</f>
        <v>1569189.8986126024</v>
      </c>
    </row>
    <row r="149" spans="1:8" ht="25.5">
      <c r="A149" s="30" t="s">
        <v>79</v>
      </c>
      <c r="B149" s="32" t="s">
        <v>13</v>
      </c>
      <c r="C149" s="30" t="s">
        <v>76</v>
      </c>
      <c r="D149" s="34"/>
      <c r="E149" s="35"/>
      <c r="F149" s="35"/>
    </row>
    <row r="150" spans="1:8">
      <c r="A150" s="30" t="s">
        <v>80</v>
      </c>
      <c r="B150" s="31" t="s">
        <v>81</v>
      </c>
      <c r="C150" s="30" t="s">
        <v>76</v>
      </c>
      <c r="D150" s="34"/>
      <c r="E150" s="23">
        <f>'[12]0.1'!$I$31</f>
        <v>3797828.6089156689</v>
      </c>
      <c r="F150" s="23">
        <f>'[12]0.1'!$L$31</f>
        <v>3535749.9672868624</v>
      </c>
      <c r="G150" s="41"/>
      <c r="H150" s="41"/>
    </row>
    <row r="151" spans="1:8">
      <c r="A151" s="30"/>
      <c r="B151" s="31" t="s">
        <v>188</v>
      </c>
      <c r="C151" s="30"/>
      <c r="D151" s="34"/>
      <c r="E151" s="34"/>
      <c r="F151" s="34"/>
    </row>
    <row r="152" spans="1:8">
      <c r="A152" s="30" t="s">
        <v>82</v>
      </c>
      <c r="B152" s="32" t="s">
        <v>83</v>
      </c>
      <c r="C152" s="30" t="s">
        <v>76</v>
      </c>
      <c r="D152" s="34"/>
      <c r="E152" s="23">
        <f>'[12]0.1'!$I$32</f>
        <v>2067906.0321255096</v>
      </c>
      <c r="F152" s="23">
        <f>'[12]0.1'!$L$32</f>
        <v>1358645.0212788531</v>
      </c>
      <c r="G152" s="41"/>
      <c r="H152" s="41"/>
    </row>
    <row r="153" spans="1:8" ht="25.5">
      <c r="A153" s="30"/>
      <c r="B153" s="32" t="s">
        <v>84</v>
      </c>
      <c r="C153" s="30" t="s">
        <v>28</v>
      </c>
      <c r="D153" s="23">
        <f>'[4]ЧТЭЦ-2'!$E$32</f>
        <v>281.37693022432637</v>
      </c>
      <c r="E153" s="23">
        <f>'[12]4'!$L$24</f>
        <v>214.39999999999998</v>
      </c>
      <c r="F153" s="23">
        <f>'[12]4'!$M$24</f>
        <v>214.39999999999995</v>
      </c>
      <c r="G153" s="41"/>
      <c r="H153" s="41"/>
    </row>
    <row r="154" spans="1:8">
      <c r="A154" s="30" t="s">
        <v>85</v>
      </c>
      <c r="B154" s="32" t="s">
        <v>86</v>
      </c>
      <c r="C154" s="30" t="s">
        <v>76</v>
      </c>
      <c r="D154" s="34"/>
      <c r="E154" s="23">
        <f>'[12]0.1'!$I$33</f>
        <v>1729922.5767901593</v>
      </c>
      <c r="F154" s="23">
        <f>'[12]0.1'!$L$33</f>
        <v>2177104.9460080094</v>
      </c>
    </row>
    <row r="155" spans="1:8">
      <c r="A155" s="30"/>
      <c r="B155" s="32" t="s">
        <v>87</v>
      </c>
      <c r="C155" s="30" t="s">
        <v>88</v>
      </c>
      <c r="D155" s="23">
        <f>'[4]ЧТЭЦ-2'!$E$36</f>
        <v>170.19321454867219</v>
      </c>
      <c r="E155" s="23">
        <f>'[12]4'!$L$28</f>
        <v>170.6</v>
      </c>
      <c r="F155" s="23">
        <f>'[12]4'!$M$28</f>
        <v>170.6</v>
      </c>
    </row>
    <row r="156" spans="1:8" ht="25.5">
      <c r="A156" s="30"/>
      <c r="B156" s="7" t="s">
        <v>89</v>
      </c>
      <c r="C156" s="30" t="s">
        <v>24</v>
      </c>
      <c r="D156" s="70" t="s">
        <v>318</v>
      </c>
      <c r="E156" s="66" t="s">
        <v>316</v>
      </c>
      <c r="F156" s="70" t="s">
        <v>316</v>
      </c>
    </row>
    <row r="157" spans="1:8">
      <c r="A157" s="30" t="s">
        <v>90</v>
      </c>
      <c r="B157" s="7" t="s">
        <v>14</v>
      </c>
      <c r="C157" s="30" t="s">
        <v>76</v>
      </c>
      <c r="D157" s="35"/>
      <c r="E157" s="35"/>
      <c r="F157" s="35"/>
    </row>
    <row r="158" spans="1:8" ht="25.5">
      <c r="A158" s="30" t="s">
        <v>91</v>
      </c>
      <c r="B158" s="7" t="s">
        <v>9</v>
      </c>
      <c r="C158" s="30" t="s">
        <v>24</v>
      </c>
      <c r="D158" s="35"/>
      <c r="E158" s="35"/>
      <c r="F158" s="35"/>
    </row>
    <row r="159" spans="1:8">
      <c r="A159" s="30" t="s">
        <v>92</v>
      </c>
      <c r="B159" s="32" t="s">
        <v>93</v>
      </c>
      <c r="C159" s="30" t="s">
        <v>94</v>
      </c>
      <c r="D159" s="35"/>
      <c r="E159" s="35"/>
      <c r="F159" s="35"/>
    </row>
    <row r="160" spans="1:8" ht="25.5">
      <c r="A160" s="33" t="s">
        <v>95</v>
      </c>
      <c r="B160" s="32" t="s">
        <v>96</v>
      </c>
      <c r="C160" s="43" t="s">
        <v>97</v>
      </c>
      <c r="D160" s="35"/>
      <c r="E160" s="35"/>
      <c r="F160" s="35"/>
    </row>
    <row r="161" spans="1:6" ht="25.5">
      <c r="A161" s="30" t="s">
        <v>98</v>
      </c>
      <c r="B161" s="32" t="s">
        <v>99</v>
      </c>
      <c r="C161" s="30" t="s">
        <v>24</v>
      </c>
      <c r="D161" s="35"/>
      <c r="E161" s="35"/>
      <c r="F161" s="35"/>
    </row>
    <row r="162" spans="1:6">
      <c r="A162" s="30" t="s">
        <v>100</v>
      </c>
      <c r="B162" s="7" t="s">
        <v>101</v>
      </c>
      <c r="C162" s="30" t="s">
        <v>76</v>
      </c>
      <c r="D162" s="35"/>
      <c r="E162" s="35"/>
      <c r="F162" s="35"/>
    </row>
    <row r="163" spans="1:6">
      <c r="A163" s="30"/>
      <c r="B163" s="31" t="s">
        <v>188</v>
      </c>
      <c r="C163" s="30"/>
      <c r="D163" s="35"/>
      <c r="E163" s="35"/>
      <c r="F163" s="35"/>
    </row>
    <row r="164" spans="1:6">
      <c r="A164" s="30" t="s">
        <v>102</v>
      </c>
      <c r="B164" s="32" t="s">
        <v>15</v>
      </c>
      <c r="C164" s="30" t="s">
        <v>76</v>
      </c>
      <c r="D164" s="35"/>
      <c r="E164" s="35"/>
      <c r="F164" s="35"/>
    </row>
    <row r="165" spans="1:6">
      <c r="A165" s="30" t="s">
        <v>103</v>
      </c>
      <c r="B165" s="32" t="s">
        <v>16</v>
      </c>
      <c r="C165" s="30" t="s">
        <v>76</v>
      </c>
      <c r="D165" s="35"/>
      <c r="E165" s="35"/>
      <c r="F165" s="35"/>
    </row>
    <row r="166" spans="1:6" ht="25.5">
      <c r="A166" s="30" t="s">
        <v>104</v>
      </c>
      <c r="B166" s="32" t="s">
        <v>17</v>
      </c>
      <c r="C166" s="30" t="s">
        <v>76</v>
      </c>
      <c r="D166" s="35"/>
      <c r="E166" s="35"/>
      <c r="F166" s="35"/>
    </row>
    <row r="167" spans="1:6">
      <c r="A167" s="30" t="s">
        <v>145</v>
      </c>
      <c r="B167" s="32" t="s">
        <v>146</v>
      </c>
      <c r="C167" s="30" t="s">
        <v>76</v>
      </c>
      <c r="D167" s="35"/>
      <c r="E167" s="35"/>
      <c r="F167" s="35"/>
    </row>
    <row r="168" spans="1:6">
      <c r="A168" s="30" t="s">
        <v>105</v>
      </c>
      <c r="B168" s="7" t="s">
        <v>106</v>
      </c>
      <c r="C168" s="30" t="s">
        <v>76</v>
      </c>
      <c r="D168" s="35"/>
      <c r="E168" s="35"/>
      <c r="F168" s="35"/>
    </row>
    <row r="169" spans="1:6">
      <c r="A169" s="30"/>
      <c r="B169" s="31" t="s">
        <v>188</v>
      </c>
      <c r="C169" s="30"/>
      <c r="D169" s="35"/>
      <c r="E169" s="35"/>
      <c r="F169" s="35"/>
    </row>
    <row r="170" spans="1:6">
      <c r="A170" s="30" t="s">
        <v>107</v>
      </c>
      <c r="B170" s="32" t="s">
        <v>18</v>
      </c>
      <c r="C170" s="30" t="s">
        <v>76</v>
      </c>
      <c r="D170" s="35"/>
      <c r="E170" s="35"/>
      <c r="F170" s="35"/>
    </row>
    <row r="171" spans="1:6">
      <c r="A171" s="30" t="s">
        <v>108</v>
      </c>
      <c r="B171" s="32" t="s">
        <v>31</v>
      </c>
      <c r="C171" s="30" t="s">
        <v>76</v>
      </c>
      <c r="D171" s="35"/>
      <c r="E171" s="35"/>
      <c r="F171" s="35"/>
    </row>
    <row r="172" spans="1:6">
      <c r="A172" s="30" t="s">
        <v>109</v>
      </c>
      <c r="B172" s="7" t="s">
        <v>110</v>
      </c>
      <c r="C172" s="30" t="s">
        <v>76</v>
      </c>
      <c r="D172" s="35"/>
      <c r="E172" s="35"/>
      <c r="F172" s="35"/>
    </row>
    <row r="173" spans="1:6">
      <c r="A173" s="30"/>
      <c r="B173" s="31" t="s">
        <v>188</v>
      </c>
      <c r="C173" s="30"/>
      <c r="D173" s="34"/>
      <c r="E173" s="35"/>
      <c r="F173" s="35"/>
    </row>
    <row r="174" spans="1:6">
      <c r="A174" s="30" t="s">
        <v>111</v>
      </c>
      <c r="B174" s="32" t="s">
        <v>15</v>
      </c>
      <c r="C174" s="30" t="s">
        <v>76</v>
      </c>
      <c r="D174" s="35"/>
      <c r="E174" s="35"/>
      <c r="F174" s="35"/>
    </row>
    <row r="175" spans="1:6">
      <c r="A175" s="30" t="s">
        <v>112</v>
      </c>
      <c r="B175" s="32" t="s">
        <v>16</v>
      </c>
      <c r="C175" s="30" t="s">
        <v>76</v>
      </c>
      <c r="D175" s="35"/>
      <c r="E175" s="35"/>
      <c r="F175" s="35"/>
    </row>
    <row r="176" spans="1:6" ht="25.5">
      <c r="A176" s="30" t="s">
        <v>113</v>
      </c>
      <c r="B176" s="32" t="s">
        <v>17</v>
      </c>
      <c r="C176" s="30" t="s">
        <v>76</v>
      </c>
      <c r="D176" s="35"/>
      <c r="E176" s="35"/>
      <c r="F176" s="35"/>
    </row>
    <row r="177" spans="1:6" ht="25.5">
      <c r="A177" s="30" t="s">
        <v>114</v>
      </c>
      <c r="B177" s="7" t="s">
        <v>115</v>
      </c>
      <c r="C177" s="30" t="s">
        <v>76</v>
      </c>
      <c r="D177" s="35"/>
      <c r="E177" s="35"/>
      <c r="F177" s="35"/>
    </row>
    <row r="178" spans="1:6">
      <c r="A178" s="30"/>
      <c r="B178" s="31" t="s">
        <v>188</v>
      </c>
      <c r="C178" s="30"/>
      <c r="D178" s="34"/>
      <c r="E178" s="35"/>
      <c r="F178" s="35"/>
    </row>
    <row r="179" spans="1:6">
      <c r="A179" s="30" t="s">
        <v>116</v>
      </c>
      <c r="B179" s="32" t="s">
        <v>15</v>
      </c>
      <c r="C179" s="30" t="s">
        <v>76</v>
      </c>
      <c r="D179" s="35"/>
      <c r="E179" s="35"/>
      <c r="F179" s="35"/>
    </row>
    <row r="180" spans="1:6">
      <c r="A180" s="30" t="s">
        <v>117</v>
      </c>
      <c r="B180" s="32" t="s">
        <v>16</v>
      </c>
      <c r="C180" s="30" t="s">
        <v>76</v>
      </c>
      <c r="D180" s="35"/>
      <c r="E180" s="35"/>
      <c r="F180" s="35"/>
    </row>
    <row r="181" spans="1:6" ht="25.5">
      <c r="A181" s="30" t="s">
        <v>118</v>
      </c>
      <c r="B181" s="32" t="s">
        <v>17</v>
      </c>
      <c r="C181" s="30" t="s">
        <v>76</v>
      </c>
      <c r="D181" s="35"/>
      <c r="E181" s="35"/>
      <c r="F181" s="35"/>
    </row>
    <row r="182" spans="1:6">
      <c r="A182" s="30" t="s">
        <v>119</v>
      </c>
      <c r="B182" s="7" t="s">
        <v>162</v>
      </c>
      <c r="C182" s="30" t="s">
        <v>76</v>
      </c>
      <c r="D182" s="35"/>
      <c r="E182" s="35"/>
      <c r="F182" s="35"/>
    </row>
    <row r="183" spans="1:6" ht="25.5">
      <c r="A183" s="30" t="s">
        <v>120</v>
      </c>
      <c r="B183" s="7" t="s">
        <v>325</v>
      </c>
      <c r="C183" s="30" t="s">
        <v>121</v>
      </c>
      <c r="D183" s="35"/>
      <c r="E183" s="35"/>
      <c r="F183" s="35"/>
    </row>
    <row r="184" spans="1:6" ht="229.5" customHeight="1">
      <c r="A184" s="30" t="s">
        <v>122</v>
      </c>
      <c r="B184" s="7" t="s">
        <v>10</v>
      </c>
      <c r="C184" s="30" t="s">
        <v>24</v>
      </c>
      <c r="D184" s="116" t="s">
        <v>321</v>
      </c>
      <c r="E184" s="117"/>
      <c r="F184" s="118"/>
    </row>
    <row r="185" spans="1:6">
      <c r="B185" s="6"/>
    </row>
    <row r="186" spans="1:6">
      <c r="A186" s="113" t="s">
        <v>124</v>
      </c>
      <c r="B186" s="113"/>
      <c r="C186" s="113"/>
      <c r="D186" s="113"/>
      <c r="E186" s="113"/>
      <c r="F186" s="113"/>
    </row>
    <row r="187" spans="1:6">
      <c r="A187" s="58" t="s">
        <v>274</v>
      </c>
      <c r="C187" s="27"/>
    </row>
    <row r="188" spans="1:6">
      <c r="A188" s="58" t="s">
        <v>275</v>
      </c>
    </row>
    <row r="189" spans="1:6">
      <c r="A189" s="58" t="s">
        <v>276</v>
      </c>
    </row>
    <row r="191" spans="1:6">
      <c r="A191" s="56" t="s">
        <v>277</v>
      </c>
    </row>
    <row r="192" spans="1:6" ht="93" customHeight="1">
      <c r="A192" s="112" t="s">
        <v>301</v>
      </c>
      <c r="B192" s="112"/>
      <c r="C192" s="112"/>
      <c r="D192" s="112"/>
      <c r="E192" s="112"/>
      <c r="F192" s="112"/>
    </row>
    <row r="193" spans="1:6" ht="12.75" customHeight="1">
      <c r="A193" s="112" t="s">
        <v>278</v>
      </c>
      <c r="B193" s="112"/>
      <c r="C193" s="112"/>
      <c r="D193" s="112"/>
      <c r="E193" s="112"/>
      <c r="F193" s="112"/>
    </row>
    <row r="194" spans="1:6">
      <c r="A194" s="112"/>
      <c r="B194" s="112"/>
      <c r="C194" s="112"/>
      <c r="D194" s="112"/>
      <c r="E194" s="112"/>
      <c r="F194" s="112"/>
    </row>
    <row r="195" spans="1:6">
      <c r="A195" s="27"/>
    </row>
    <row r="196" spans="1:6">
      <c r="A196" s="27"/>
      <c r="B196" s="26"/>
      <c r="C196" s="27"/>
    </row>
    <row r="197" spans="1:6">
      <c r="A197" s="27"/>
    </row>
    <row r="198" spans="1:6">
      <c r="A198" s="27"/>
    </row>
  </sheetData>
  <mergeCells count="13">
    <mergeCell ref="E2:F2"/>
    <mergeCell ref="A10:F10"/>
    <mergeCell ref="A45:F45"/>
    <mergeCell ref="A138:F138"/>
    <mergeCell ref="A193:F194"/>
    <mergeCell ref="A192:F192"/>
    <mergeCell ref="A186:F186"/>
    <mergeCell ref="A4:F4"/>
    <mergeCell ref="A5:F5"/>
    <mergeCell ref="A7:A9"/>
    <mergeCell ref="B7:B9"/>
    <mergeCell ref="C7:C9"/>
    <mergeCell ref="D184:F184"/>
  </mergeCells>
  <pageMargins left="0.70866141732283472" right="0.70866141732283472" top="0.74803149606299213" bottom="0.74803149606299213" header="0.31496062992125984" footer="0.31496062992125984"/>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I47"/>
  <sheetViews>
    <sheetView zoomScaleNormal="100" workbookViewId="0">
      <pane xSplit="3" ySplit="9" topLeftCell="D10" activePane="bottomRight" state="frozen"/>
      <selection sqref="A1:C1"/>
      <selection pane="topRight" sqref="A1:C1"/>
      <selection pane="bottomLeft" sqref="A1:C1"/>
      <selection pane="bottomRight" sqref="A1:C1"/>
    </sheetView>
  </sheetViews>
  <sheetFormatPr defaultRowHeight="12.75" outlineLevelRow="1"/>
  <cols>
    <col min="1" max="1" width="5.7109375" style="1" customWidth="1"/>
    <col min="2" max="2" width="44.140625" style="10" customWidth="1"/>
    <col min="3" max="3" width="14.28515625" style="22" bestFit="1" customWidth="1"/>
    <col min="4" max="9" width="19" style="10" customWidth="1"/>
    <col min="10" max="248" width="9.140625" style="10"/>
    <col min="249" max="249" width="5.7109375" style="10" customWidth="1"/>
    <col min="250" max="251" width="9.140625" style="10"/>
    <col min="252" max="252" width="23.140625" style="10" customWidth="1"/>
    <col min="253" max="253" width="14.28515625" style="10" bestFit="1" customWidth="1"/>
    <col min="254" max="254" width="14.7109375" style="10" customWidth="1"/>
    <col min="255" max="255" width="16" style="10" customWidth="1"/>
    <col min="256" max="256" width="15.5703125" style="10" customWidth="1"/>
    <col min="257" max="257" width="14.85546875" style="10" customWidth="1"/>
    <col min="258" max="258" width="14.28515625" style="10" customWidth="1"/>
    <col min="259" max="259" width="15.28515625" style="10" customWidth="1"/>
    <col min="260" max="260" width="10.5703125" style="10" customWidth="1"/>
    <col min="261" max="504" width="9.140625" style="10"/>
    <col min="505" max="505" width="5.7109375" style="10" customWidth="1"/>
    <col min="506" max="507" width="9.140625" style="10"/>
    <col min="508" max="508" width="23.140625" style="10" customWidth="1"/>
    <col min="509" max="509" width="14.28515625" style="10" bestFit="1" customWidth="1"/>
    <col min="510" max="510" width="14.7109375" style="10" customWidth="1"/>
    <col min="511" max="511" width="16" style="10" customWidth="1"/>
    <col min="512" max="512" width="15.5703125" style="10" customWidth="1"/>
    <col min="513" max="513" width="14.85546875" style="10" customWidth="1"/>
    <col min="514" max="514" width="14.28515625" style="10" customWidth="1"/>
    <col min="515" max="515" width="15.28515625" style="10" customWidth="1"/>
    <col min="516" max="516" width="10.5703125" style="10" customWidth="1"/>
    <col min="517" max="760" width="9.140625" style="10"/>
    <col min="761" max="761" width="5.7109375" style="10" customWidth="1"/>
    <col min="762" max="763" width="9.140625" style="10"/>
    <col min="764" max="764" width="23.140625" style="10" customWidth="1"/>
    <col min="765" max="765" width="14.28515625" style="10" bestFit="1" customWidth="1"/>
    <col min="766" max="766" width="14.7109375" style="10" customWidth="1"/>
    <col min="767" max="767" width="16" style="10" customWidth="1"/>
    <col min="768" max="768" width="15.5703125" style="10" customWidth="1"/>
    <col min="769" max="769" width="14.85546875" style="10" customWidth="1"/>
    <col min="770" max="770" width="14.28515625" style="10" customWidth="1"/>
    <col min="771" max="771" width="15.28515625" style="10" customWidth="1"/>
    <col min="772" max="772" width="10.5703125" style="10" customWidth="1"/>
    <col min="773" max="1016" width="9.140625" style="10"/>
    <col min="1017" max="1017" width="5.7109375" style="10" customWidth="1"/>
    <col min="1018" max="1019" width="9.140625" style="10"/>
    <col min="1020" max="1020" width="23.140625" style="10" customWidth="1"/>
    <col min="1021" max="1021" width="14.28515625" style="10" bestFit="1" customWidth="1"/>
    <col min="1022" max="1022" width="14.7109375" style="10" customWidth="1"/>
    <col min="1023" max="1023" width="16" style="10" customWidth="1"/>
    <col min="1024" max="1024" width="15.5703125" style="10" customWidth="1"/>
    <col min="1025" max="1025" width="14.85546875" style="10" customWidth="1"/>
    <col min="1026" max="1026" width="14.28515625" style="10" customWidth="1"/>
    <col min="1027" max="1027" width="15.28515625" style="10" customWidth="1"/>
    <col min="1028" max="1028" width="10.5703125" style="10" customWidth="1"/>
    <col min="1029" max="1272" width="9.140625" style="10"/>
    <col min="1273" max="1273" width="5.7109375" style="10" customWidth="1"/>
    <col min="1274" max="1275" width="9.140625" style="10"/>
    <col min="1276" max="1276" width="23.140625" style="10" customWidth="1"/>
    <col min="1277" max="1277" width="14.28515625" style="10" bestFit="1" customWidth="1"/>
    <col min="1278" max="1278" width="14.7109375" style="10" customWidth="1"/>
    <col min="1279" max="1279" width="16" style="10" customWidth="1"/>
    <col min="1280" max="1280" width="15.5703125" style="10" customWidth="1"/>
    <col min="1281" max="1281" width="14.85546875" style="10" customWidth="1"/>
    <col min="1282" max="1282" width="14.28515625" style="10" customWidth="1"/>
    <col min="1283" max="1283" width="15.28515625" style="10" customWidth="1"/>
    <col min="1284" max="1284" width="10.5703125" style="10" customWidth="1"/>
    <col min="1285" max="1528" width="9.140625" style="10"/>
    <col min="1529" max="1529" width="5.7109375" style="10" customWidth="1"/>
    <col min="1530" max="1531" width="9.140625" style="10"/>
    <col min="1532" max="1532" width="23.140625" style="10" customWidth="1"/>
    <col min="1533" max="1533" width="14.28515625" style="10" bestFit="1" customWidth="1"/>
    <col min="1534" max="1534" width="14.7109375" style="10" customWidth="1"/>
    <col min="1535" max="1535" width="16" style="10" customWidth="1"/>
    <col min="1536" max="1536" width="15.5703125" style="10" customWidth="1"/>
    <col min="1537" max="1537" width="14.85546875" style="10" customWidth="1"/>
    <col min="1538" max="1538" width="14.28515625" style="10" customWidth="1"/>
    <col min="1539" max="1539" width="15.28515625" style="10" customWidth="1"/>
    <col min="1540" max="1540" width="10.5703125" style="10" customWidth="1"/>
    <col min="1541" max="1784" width="9.140625" style="10"/>
    <col min="1785" max="1785" width="5.7109375" style="10" customWidth="1"/>
    <col min="1786" max="1787" width="9.140625" style="10"/>
    <col min="1788" max="1788" width="23.140625" style="10" customWidth="1"/>
    <col min="1789" max="1789" width="14.28515625" style="10" bestFit="1" customWidth="1"/>
    <col min="1790" max="1790" width="14.7109375" style="10" customWidth="1"/>
    <col min="1791" max="1791" width="16" style="10" customWidth="1"/>
    <col min="1792" max="1792" width="15.5703125" style="10" customWidth="1"/>
    <col min="1793" max="1793" width="14.85546875" style="10" customWidth="1"/>
    <col min="1794" max="1794" width="14.28515625" style="10" customWidth="1"/>
    <col min="1795" max="1795" width="15.28515625" style="10" customWidth="1"/>
    <col min="1796" max="1796" width="10.5703125" style="10" customWidth="1"/>
    <col min="1797" max="2040" width="9.140625" style="10"/>
    <col min="2041" max="2041" width="5.7109375" style="10" customWidth="1"/>
    <col min="2042" max="2043" width="9.140625" style="10"/>
    <col min="2044" max="2044" width="23.140625" style="10" customWidth="1"/>
    <col min="2045" max="2045" width="14.28515625" style="10" bestFit="1" customWidth="1"/>
    <col min="2046" max="2046" width="14.7109375" style="10" customWidth="1"/>
    <col min="2047" max="2047" width="16" style="10" customWidth="1"/>
    <col min="2048" max="2048" width="15.5703125" style="10" customWidth="1"/>
    <col min="2049" max="2049" width="14.85546875" style="10" customWidth="1"/>
    <col min="2050" max="2050" width="14.28515625" style="10" customWidth="1"/>
    <col min="2051" max="2051" width="15.28515625" style="10" customWidth="1"/>
    <col min="2052" max="2052" width="10.5703125" style="10" customWidth="1"/>
    <col min="2053" max="2296" width="9.140625" style="10"/>
    <col min="2297" max="2297" width="5.7109375" style="10" customWidth="1"/>
    <col min="2298" max="2299" width="9.140625" style="10"/>
    <col min="2300" max="2300" width="23.140625" style="10" customWidth="1"/>
    <col min="2301" max="2301" width="14.28515625" style="10" bestFit="1" customWidth="1"/>
    <col min="2302" max="2302" width="14.7109375" style="10" customWidth="1"/>
    <col min="2303" max="2303" width="16" style="10" customWidth="1"/>
    <col min="2304" max="2304" width="15.5703125" style="10" customWidth="1"/>
    <col min="2305" max="2305" width="14.85546875" style="10" customWidth="1"/>
    <col min="2306" max="2306" width="14.28515625" style="10" customWidth="1"/>
    <col min="2307" max="2307" width="15.28515625" style="10" customWidth="1"/>
    <col min="2308" max="2308" width="10.5703125" style="10" customWidth="1"/>
    <col min="2309" max="2552" width="9.140625" style="10"/>
    <col min="2553" max="2553" width="5.7109375" style="10" customWidth="1"/>
    <col min="2554" max="2555" width="9.140625" style="10"/>
    <col min="2556" max="2556" width="23.140625" style="10" customWidth="1"/>
    <col min="2557" max="2557" width="14.28515625" style="10" bestFit="1" customWidth="1"/>
    <col min="2558" max="2558" width="14.7109375" style="10" customWidth="1"/>
    <col min="2559" max="2559" width="16" style="10" customWidth="1"/>
    <col min="2560" max="2560" width="15.5703125" style="10" customWidth="1"/>
    <col min="2561" max="2561" width="14.85546875" style="10" customWidth="1"/>
    <col min="2562" max="2562" width="14.28515625" style="10" customWidth="1"/>
    <col min="2563" max="2563" width="15.28515625" style="10" customWidth="1"/>
    <col min="2564" max="2564" width="10.5703125" style="10" customWidth="1"/>
    <col min="2565" max="2808" width="9.140625" style="10"/>
    <col min="2809" max="2809" width="5.7109375" style="10" customWidth="1"/>
    <col min="2810" max="2811" width="9.140625" style="10"/>
    <col min="2812" max="2812" width="23.140625" style="10" customWidth="1"/>
    <col min="2813" max="2813" width="14.28515625" style="10" bestFit="1" customWidth="1"/>
    <col min="2814" max="2814" width="14.7109375" style="10" customWidth="1"/>
    <col min="2815" max="2815" width="16" style="10" customWidth="1"/>
    <col min="2816" max="2816" width="15.5703125" style="10" customWidth="1"/>
    <col min="2817" max="2817" width="14.85546875" style="10" customWidth="1"/>
    <col min="2818" max="2818" width="14.28515625" style="10" customWidth="1"/>
    <col min="2819" max="2819" width="15.28515625" style="10" customWidth="1"/>
    <col min="2820" max="2820" width="10.5703125" style="10" customWidth="1"/>
    <col min="2821" max="3064" width="9.140625" style="10"/>
    <col min="3065" max="3065" width="5.7109375" style="10" customWidth="1"/>
    <col min="3066" max="3067" width="9.140625" style="10"/>
    <col min="3068" max="3068" width="23.140625" style="10" customWidth="1"/>
    <col min="3069" max="3069" width="14.28515625" style="10" bestFit="1" customWidth="1"/>
    <col min="3070" max="3070" width="14.7109375" style="10" customWidth="1"/>
    <col min="3071" max="3071" width="16" style="10" customWidth="1"/>
    <col min="3072" max="3072" width="15.5703125" style="10" customWidth="1"/>
    <col min="3073" max="3073" width="14.85546875" style="10" customWidth="1"/>
    <col min="3074" max="3074" width="14.28515625" style="10" customWidth="1"/>
    <col min="3075" max="3075" width="15.28515625" style="10" customWidth="1"/>
    <col min="3076" max="3076" width="10.5703125" style="10" customWidth="1"/>
    <col min="3077" max="3320" width="9.140625" style="10"/>
    <col min="3321" max="3321" width="5.7109375" style="10" customWidth="1"/>
    <col min="3322" max="3323" width="9.140625" style="10"/>
    <col min="3324" max="3324" width="23.140625" style="10" customWidth="1"/>
    <col min="3325" max="3325" width="14.28515625" style="10" bestFit="1" customWidth="1"/>
    <col min="3326" max="3326" width="14.7109375" style="10" customWidth="1"/>
    <col min="3327" max="3327" width="16" style="10" customWidth="1"/>
    <col min="3328" max="3328" width="15.5703125" style="10" customWidth="1"/>
    <col min="3329" max="3329" width="14.85546875" style="10" customWidth="1"/>
    <col min="3330" max="3330" width="14.28515625" style="10" customWidth="1"/>
    <col min="3331" max="3331" width="15.28515625" style="10" customWidth="1"/>
    <col min="3332" max="3332" width="10.5703125" style="10" customWidth="1"/>
    <col min="3333" max="3576" width="9.140625" style="10"/>
    <col min="3577" max="3577" width="5.7109375" style="10" customWidth="1"/>
    <col min="3578" max="3579" width="9.140625" style="10"/>
    <col min="3580" max="3580" width="23.140625" style="10" customWidth="1"/>
    <col min="3581" max="3581" width="14.28515625" style="10" bestFit="1" customWidth="1"/>
    <col min="3582" max="3582" width="14.7109375" style="10" customWidth="1"/>
    <col min="3583" max="3583" width="16" style="10" customWidth="1"/>
    <col min="3584" max="3584" width="15.5703125" style="10" customWidth="1"/>
    <col min="3585" max="3585" width="14.85546875" style="10" customWidth="1"/>
    <col min="3586" max="3586" width="14.28515625" style="10" customWidth="1"/>
    <col min="3587" max="3587" width="15.28515625" style="10" customWidth="1"/>
    <col min="3588" max="3588" width="10.5703125" style="10" customWidth="1"/>
    <col min="3589" max="3832" width="9.140625" style="10"/>
    <col min="3833" max="3833" width="5.7109375" style="10" customWidth="1"/>
    <col min="3834" max="3835" width="9.140625" style="10"/>
    <col min="3836" max="3836" width="23.140625" style="10" customWidth="1"/>
    <col min="3837" max="3837" width="14.28515625" style="10" bestFit="1" customWidth="1"/>
    <col min="3838" max="3838" width="14.7109375" style="10" customWidth="1"/>
    <col min="3839" max="3839" width="16" style="10" customWidth="1"/>
    <col min="3840" max="3840" width="15.5703125" style="10" customWidth="1"/>
    <col min="3841" max="3841" width="14.85546875" style="10" customWidth="1"/>
    <col min="3842" max="3842" width="14.28515625" style="10" customWidth="1"/>
    <col min="3843" max="3843" width="15.28515625" style="10" customWidth="1"/>
    <col min="3844" max="3844" width="10.5703125" style="10" customWidth="1"/>
    <col min="3845" max="4088" width="9.140625" style="10"/>
    <col min="4089" max="4089" width="5.7109375" style="10" customWidth="1"/>
    <col min="4090" max="4091" width="9.140625" style="10"/>
    <col min="4092" max="4092" width="23.140625" style="10" customWidth="1"/>
    <col min="4093" max="4093" width="14.28515625" style="10" bestFit="1" customWidth="1"/>
    <col min="4094" max="4094" width="14.7109375" style="10" customWidth="1"/>
    <col min="4095" max="4095" width="16" style="10" customWidth="1"/>
    <col min="4096" max="4096" width="15.5703125" style="10" customWidth="1"/>
    <col min="4097" max="4097" width="14.85546875" style="10" customWidth="1"/>
    <col min="4098" max="4098" width="14.28515625" style="10" customWidth="1"/>
    <col min="4099" max="4099" width="15.28515625" style="10" customWidth="1"/>
    <col min="4100" max="4100" width="10.5703125" style="10" customWidth="1"/>
    <col min="4101" max="4344" width="9.140625" style="10"/>
    <col min="4345" max="4345" width="5.7109375" style="10" customWidth="1"/>
    <col min="4346" max="4347" width="9.140625" style="10"/>
    <col min="4348" max="4348" width="23.140625" style="10" customWidth="1"/>
    <col min="4349" max="4349" width="14.28515625" style="10" bestFit="1" customWidth="1"/>
    <col min="4350" max="4350" width="14.7109375" style="10" customWidth="1"/>
    <col min="4351" max="4351" width="16" style="10" customWidth="1"/>
    <col min="4352" max="4352" width="15.5703125" style="10" customWidth="1"/>
    <col min="4353" max="4353" width="14.85546875" style="10" customWidth="1"/>
    <col min="4354" max="4354" width="14.28515625" style="10" customWidth="1"/>
    <col min="4355" max="4355" width="15.28515625" style="10" customWidth="1"/>
    <col min="4356" max="4356" width="10.5703125" style="10" customWidth="1"/>
    <col min="4357" max="4600" width="9.140625" style="10"/>
    <col min="4601" max="4601" width="5.7109375" style="10" customWidth="1"/>
    <col min="4602" max="4603" width="9.140625" style="10"/>
    <col min="4604" max="4604" width="23.140625" style="10" customWidth="1"/>
    <col min="4605" max="4605" width="14.28515625" style="10" bestFit="1" customWidth="1"/>
    <col min="4606" max="4606" width="14.7109375" style="10" customWidth="1"/>
    <col min="4607" max="4607" width="16" style="10" customWidth="1"/>
    <col min="4608" max="4608" width="15.5703125" style="10" customWidth="1"/>
    <col min="4609" max="4609" width="14.85546875" style="10" customWidth="1"/>
    <col min="4610" max="4610" width="14.28515625" style="10" customWidth="1"/>
    <col min="4611" max="4611" width="15.28515625" style="10" customWidth="1"/>
    <col min="4612" max="4612" width="10.5703125" style="10" customWidth="1"/>
    <col min="4613" max="4856" width="9.140625" style="10"/>
    <col min="4857" max="4857" width="5.7109375" style="10" customWidth="1"/>
    <col min="4858" max="4859" width="9.140625" style="10"/>
    <col min="4860" max="4860" width="23.140625" style="10" customWidth="1"/>
    <col min="4861" max="4861" width="14.28515625" style="10" bestFit="1" customWidth="1"/>
    <col min="4862" max="4862" width="14.7109375" style="10" customWidth="1"/>
    <col min="4863" max="4863" width="16" style="10" customWidth="1"/>
    <col min="4864" max="4864" width="15.5703125" style="10" customWidth="1"/>
    <col min="4865" max="4865" width="14.85546875" style="10" customWidth="1"/>
    <col min="4866" max="4866" width="14.28515625" style="10" customWidth="1"/>
    <col min="4867" max="4867" width="15.28515625" style="10" customWidth="1"/>
    <col min="4868" max="4868" width="10.5703125" style="10" customWidth="1"/>
    <col min="4869" max="5112" width="9.140625" style="10"/>
    <col min="5113" max="5113" width="5.7109375" style="10" customWidth="1"/>
    <col min="5114" max="5115" width="9.140625" style="10"/>
    <col min="5116" max="5116" width="23.140625" style="10" customWidth="1"/>
    <col min="5117" max="5117" width="14.28515625" style="10" bestFit="1" customWidth="1"/>
    <col min="5118" max="5118" width="14.7109375" style="10" customWidth="1"/>
    <col min="5119" max="5119" width="16" style="10" customWidth="1"/>
    <col min="5120" max="5120" width="15.5703125" style="10" customWidth="1"/>
    <col min="5121" max="5121" width="14.85546875" style="10" customWidth="1"/>
    <col min="5122" max="5122" width="14.28515625" style="10" customWidth="1"/>
    <col min="5123" max="5123" width="15.28515625" style="10" customWidth="1"/>
    <col min="5124" max="5124" width="10.5703125" style="10" customWidth="1"/>
    <col min="5125" max="5368" width="9.140625" style="10"/>
    <col min="5369" max="5369" width="5.7109375" style="10" customWidth="1"/>
    <col min="5370" max="5371" width="9.140625" style="10"/>
    <col min="5372" max="5372" width="23.140625" style="10" customWidth="1"/>
    <col min="5373" max="5373" width="14.28515625" style="10" bestFit="1" customWidth="1"/>
    <col min="5374" max="5374" width="14.7109375" style="10" customWidth="1"/>
    <col min="5375" max="5375" width="16" style="10" customWidth="1"/>
    <col min="5376" max="5376" width="15.5703125" style="10" customWidth="1"/>
    <col min="5377" max="5377" width="14.85546875" style="10" customWidth="1"/>
    <col min="5378" max="5378" width="14.28515625" style="10" customWidth="1"/>
    <col min="5379" max="5379" width="15.28515625" style="10" customWidth="1"/>
    <col min="5380" max="5380" width="10.5703125" style="10" customWidth="1"/>
    <col min="5381" max="5624" width="9.140625" style="10"/>
    <col min="5625" max="5625" width="5.7109375" style="10" customWidth="1"/>
    <col min="5626" max="5627" width="9.140625" style="10"/>
    <col min="5628" max="5628" width="23.140625" style="10" customWidth="1"/>
    <col min="5629" max="5629" width="14.28515625" style="10" bestFit="1" customWidth="1"/>
    <col min="5630" max="5630" width="14.7109375" style="10" customWidth="1"/>
    <col min="5631" max="5631" width="16" style="10" customWidth="1"/>
    <col min="5632" max="5632" width="15.5703125" style="10" customWidth="1"/>
    <col min="5633" max="5633" width="14.85546875" style="10" customWidth="1"/>
    <col min="5634" max="5634" width="14.28515625" style="10" customWidth="1"/>
    <col min="5635" max="5635" width="15.28515625" style="10" customWidth="1"/>
    <col min="5636" max="5636" width="10.5703125" style="10" customWidth="1"/>
    <col min="5637" max="5880" width="9.140625" style="10"/>
    <col min="5881" max="5881" width="5.7109375" style="10" customWidth="1"/>
    <col min="5882" max="5883" width="9.140625" style="10"/>
    <col min="5884" max="5884" width="23.140625" style="10" customWidth="1"/>
    <col min="5885" max="5885" width="14.28515625" style="10" bestFit="1" customWidth="1"/>
    <col min="5886" max="5886" width="14.7109375" style="10" customWidth="1"/>
    <col min="5887" max="5887" width="16" style="10" customWidth="1"/>
    <col min="5888" max="5888" width="15.5703125" style="10" customWidth="1"/>
    <col min="5889" max="5889" width="14.85546875" style="10" customWidth="1"/>
    <col min="5890" max="5890" width="14.28515625" style="10" customWidth="1"/>
    <col min="5891" max="5891" width="15.28515625" style="10" customWidth="1"/>
    <col min="5892" max="5892" width="10.5703125" style="10" customWidth="1"/>
    <col min="5893" max="6136" width="9.140625" style="10"/>
    <col min="6137" max="6137" width="5.7109375" style="10" customWidth="1"/>
    <col min="6138" max="6139" width="9.140625" style="10"/>
    <col min="6140" max="6140" width="23.140625" style="10" customWidth="1"/>
    <col min="6141" max="6141" width="14.28515625" style="10" bestFit="1" customWidth="1"/>
    <col min="6142" max="6142" width="14.7109375" style="10" customWidth="1"/>
    <col min="6143" max="6143" width="16" style="10" customWidth="1"/>
    <col min="6144" max="6144" width="15.5703125" style="10" customWidth="1"/>
    <col min="6145" max="6145" width="14.85546875" style="10" customWidth="1"/>
    <col min="6146" max="6146" width="14.28515625" style="10" customWidth="1"/>
    <col min="6147" max="6147" width="15.28515625" style="10" customWidth="1"/>
    <col min="6148" max="6148" width="10.5703125" style="10" customWidth="1"/>
    <col min="6149" max="6392" width="9.140625" style="10"/>
    <col min="6393" max="6393" width="5.7109375" style="10" customWidth="1"/>
    <col min="6394" max="6395" width="9.140625" style="10"/>
    <col min="6396" max="6396" width="23.140625" style="10" customWidth="1"/>
    <col min="6397" max="6397" width="14.28515625" style="10" bestFit="1" customWidth="1"/>
    <col min="6398" max="6398" width="14.7109375" style="10" customWidth="1"/>
    <col min="6399" max="6399" width="16" style="10" customWidth="1"/>
    <col min="6400" max="6400" width="15.5703125" style="10" customWidth="1"/>
    <col min="6401" max="6401" width="14.85546875" style="10" customWidth="1"/>
    <col min="6402" max="6402" width="14.28515625" style="10" customWidth="1"/>
    <col min="6403" max="6403" width="15.28515625" style="10" customWidth="1"/>
    <col min="6404" max="6404" width="10.5703125" style="10" customWidth="1"/>
    <col min="6405" max="6648" width="9.140625" style="10"/>
    <col min="6649" max="6649" width="5.7109375" style="10" customWidth="1"/>
    <col min="6650" max="6651" width="9.140625" style="10"/>
    <col min="6652" max="6652" width="23.140625" style="10" customWidth="1"/>
    <col min="6653" max="6653" width="14.28515625" style="10" bestFit="1" customWidth="1"/>
    <col min="6654" max="6654" width="14.7109375" style="10" customWidth="1"/>
    <col min="6655" max="6655" width="16" style="10" customWidth="1"/>
    <col min="6656" max="6656" width="15.5703125" style="10" customWidth="1"/>
    <col min="6657" max="6657" width="14.85546875" style="10" customWidth="1"/>
    <col min="6658" max="6658" width="14.28515625" style="10" customWidth="1"/>
    <col min="6659" max="6659" width="15.28515625" style="10" customWidth="1"/>
    <col min="6660" max="6660" width="10.5703125" style="10" customWidth="1"/>
    <col min="6661" max="6904" width="9.140625" style="10"/>
    <col min="6905" max="6905" width="5.7109375" style="10" customWidth="1"/>
    <col min="6906" max="6907" width="9.140625" style="10"/>
    <col min="6908" max="6908" width="23.140625" style="10" customWidth="1"/>
    <col min="6909" max="6909" width="14.28515625" style="10" bestFit="1" customWidth="1"/>
    <col min="6910" max="6910" width="14.7109375" style="10" customWidth="1"/>
    <col min="6911" max="6911" width="16" style="10" customWidth="1"/>
    <col min="6912" max="6912" width="15.5703125" style="10" customWidth="1"/>
    <col min="6913" max="6913" width="14.85546875" style="10" customWidth="1"/>
    <col min="6914" max="6914" width="14.28515625" style="10" customWidth="1"/>
    <col min="6915" max="6915" width="15.28515625" style="10" customWidth="1"/>
    <col min="6916" max="6916" width="10.5703125" style="10" customWidth="1"/>
    <col min="6917" max="7160" width="9.140625" style="10"/>
    <col min="7161" max="7161" width="5.7109375" style="10" customWidth="1"/>
    <col min="7162" max="7163" width="9.140625" style="10"/>
    <col min="7164" max="7164" width="23.140625" style="10" customWidth="1"/>
    <col min="7165" max="7165" width="14.28515625" style="10" bestFit="1" customWidth="1"/>
    <col min="7166" max="7166" width="14.7109375" style="10" customWidth="1"/>
    <col min="7167" max="7167" width="16" style="10" customWidth="1"/>
    <col min="7168" max="7168" width="15.5703125" style="10" customWidth="1"/>
    <col min="7169" max="7169" width="14.85546875" style="10" customWidth="1"/>
    <col min="7170" max="7170" width="14.28515625" style="10" customWidth="1"/>
    <col min="7171" max="7171" width="15.28515625" style="10" customWidth="1"/>
    <col min="7172" max="7172" width="10.5703125" style="10" customWidth="1"/>
    <col min="7173" max="7416" width="9.140625" style="10"/>
    <col min="7417" max="7417" width="5.7109375" style="10" customWidth="1"/>
    <col min="7418" max="7419" width="9.140625" style="10"/>
    <col min="7420" max="7420" width="23.140625" style="10" customWidth="1"/>
    <col min="7421" max="7421" width="14.28515625" style="10" bestFit="1" customWidth="1"/>
    <col min="7422" max="7422" width="14.7109375" style="10" customWidth="1"/>
    <col min="7423" max="7423" width="16" style="10" customWidth="1"/>
    <col min="7424" max="7424" width="15.5703125" style="10" customWidth="1"/>
    <col min="7425" max="7425" width="14.85546875" style="10" customWidth="1"/>
    <col min="7426" max="7426" width="14.28515625" style="10" customWidth="1"/>
    <col min="7427" max="7427" width="15.28515625" style="10" customWidth="1"/>
    <col min="7428" max="7428" width="10.5703125" style="10" customWidth="1"/>
    <col min="7429" max="7672" width="9.140625" style="10"/>
    <col min="7673" max="7673" width="5.7109375" style="10" customWidth="1"/>
    <col min="7674" max="7675" width="9.140625" style="10"/>
    <col min="7676" max="7676" width="23.140625" style="10" customWidth="1"/>
    <col min="7677" max="7677" width="14.28515625" style="10" bestFit="1" customWidth="1"/>
    <col min="7678" max="7678" width="14.7109375" style="10" customWidth="1"/>
    <col min="7679" max="7679" width="16" style="10" customWidth="1"/>
    <col min="7680" max="7680" width="15.5703125" style="10" customWidth="1"/>
    <col min="7681" max="7681" width="14.85546875" style="10" customWidth="1"/>
    <col min="7682" max="7682" width="14.28515625" style="10" customWidth="1"/>
    <col min="7683" max="7683" width="15.28515625" style="10" customWidth="1"/>
    <col min="7684" max="7684" width="10.5703125" style="10" customWidth="1"/>
    <col min="7685" max="7928" width="9.140625" style="10"/>
    <col min="7929" max="7929" width="5.7109375" style="10" customWidth="1"/>
    <col min="7930" max="7931" width="9.140625" style="10"/>
    <col min="7932" max="7932" width="23.140625" style="10" customWidth="1"/>
    <col min="7933" max="7933" width="14.28515625" style="10" bestFit="1" customWidth="1"/>
    <col min="7934" max="7934" width="14.7109375" style="10" customWidth="1"/>
    <col min="7935" max="7935" width="16" style="10" customWidth="1"/>
    <col min="7936" max="7936" width="15.5703125" style="10" customWidth="1"/>
    <col min="7937" max="7937" width="14.85546875" style="10" customWidth="1"/>
    <col min="7938" max="7938" width="14.28515625" style="10" customWidth="1"/>
    <col min="7939" max="7939" width="15.28515625" style="10" customWidth="1"/>
    <col min="7940" max="7940" width="10.5703125" style="10" customWidth="1"/>
    <col min="7941" max="8184" width="9.140625" style="10"/>
    <col min="8185" max="8185" width="5.7109375" style="10" customWidth="1"/>
    <col min="8186" max="8187" width="9.140625" style="10"/>
    <col min="8188" max="8188" width="23.140625" style="10" customWidth="1"/>
    <col min="8189" max="8189" width="14.28515625" style="10" bestFit="1" customWidth="1"/>
    <col min="8190" max="8190" width="14.7109375" style="10" customWidth="1"/>
    <col min="8191" max="8191" width="16" style="10" customWidth="1"/>
    <col min="8192" max="8192" width="15.5703125" style="10" customWidth="1"/>
    <col min="8193" max="8193" width="14.85546875" style="10" customWidth="1"/>
    <col min="8194" max="8194" width="14.28515625" style="10" customWidth="1"/>
    <col min="8195" max="8195" width="15.28515625" style="10" customWidth="1"/>
    <col min="8196" max="8196" width="10.5703125" style="10" customWidth="1"/>
    <col min="8197" max="8440" width="9.140625" style="10"/>
    <col min="8441" max="8441" width="5.7109375" style="10" customWidth="1"/>
    <col min="8442" max="8443" width="9.140625" style="10"/>
    <col min="8444" max="8444" width="23.140625" style="10" customWidth="1"/>
    <col min="8445" max="8445" width="14.28515625" style="10" bestFit="1" customWidth="1"/>
    <col min="8446" max="8446" width="14.7109375" style="10" customWidth="1"/>
    <col min="8447" max="8447" width="16" style="10" customWidth="1"/>
    <col min="8448" max="8448" width="15.5703125" style="10" customWidth="1"/>
    <col min="8449" max="8449" width="14.85546875" style="10" customWidth="1"/>
    <col min="8450" max="8450" width="14.28515625" style="10" customWidth="1"/>
    <col min="8451" max="8451" width="15.28515625" style="10" customWidth="1"/>
    <col min="8452" max="8452" width="10.5703125" style="10" customWidth="1"/>
    <col min="8453" max="8696" width="9.140625" style="10"/>
    <col min="8697" max="8697" width="5.7109375" style="10" customWidth="1"/>
    <col min="8698" max="8699" width="9.140625" style="10"/>
    <col min="8700" max="8700" width="23.140625" style="10" customWidth="1"/>
    <col min="8701" max="8701" width="14.28515625" style="10" bestFit="1" customWidth="1"/>
    <col min="8702" max="8702" width="14.7109375" style="10" customWidth="1"/>
    <col min="8703" max="8703" width="16" style="10" customWidth="1"/>
    <col min="8704" max="8704" width="15.5703125" style="10" customWidth="1"/>
    <col min="8705" max="8705" width="14.85546875" style="10" customWidth="1"/>
    <col min="8706" max="8706" width="14.28515625" style="10" customWidth="1"/>
    <col min="8707" max="8707" width="15.28515625" style="10" customWidth="1"/>
    <col min="8708" max="8708" width="10.5703125" style="10" customWidth="1"/>
    <col min="8709" max="8952" width="9.140625" style="10"/>
    <col min="8953" max="8953" width="5.7109375" style="10" customWidth="1"/>
    <col min="8954" max="8955" width="9.140625" style="10"/>
    <col min="8956" max="8956" width="23.140625" style="10" customWidth="1"/>
    <col min="8957" max="8957" width="14.28515625" style="10" bestFit="1" customWidth="1"/>
    <col min="8958" max="8958" width="14.7109375" style="10" customWidth="1"/>
    <col min="8959" max="8959" width="16" style="10" customWidth="1"/>
    <col min="8960" max="8960" width="15.5703125" style="10" customWidth="1"/>
    <col min="8961" max="8961" width="14.85546875" style="10" customWidth="1"/>
    <col min="8962" max="8962" width="14.28515625" style="10" customWidth="1"/>
    <col min="8963" max="8963" width="15.28515625" style="10" customWidth="1"/>
    <col min="8964" max="8964" width="10.5703125" style="10" customWidth="1"/>
    <col min="8965" max="9208" width="9.140625" style="10"/>
    <col min="9209" max="9209" width="5.7109375" style="10" customWidth="1"/>
    <col min="9210" max="9211" width="9.140625" style="10"/>
    <col min="9212" max="9212" width="23.140625" style="10" customWidth="1"/>
    <col min="9213" max="9213" width="14.28515625" style="10" bestFit="1" customWidth="1"/>
    <col min="9214" max="9214" width="14.7109375" style="10" customWidth="1"/>
    <col min="9215" max="9215" width="16" style="10" customWidth="1"/>
    <col min="9216" max="9216" width="15.5703125" style="10" customWidth="1"/>
    <col min="9217" max="9217" width="14.85546875" style="10" customWidth="1"/>
    <col min="9218" max="9218" width="14.28515625" style="10" customWidth="1"/>
    <col min="9219" max="9219" width="15.28515625" style="10" customWidth="1"/>
    <col min="9220" max="9220" width="10.5703125" style="10" customWidth="1"/>
    <col min="9221" max="9464" width="9.140625" style="10"/>
    <col min="9465" max="9465" width="5.7109375" style="10" customWidth="1"/>
    <col min="9466" max="9467" width="9.140625" style="10"/>
    <col min="9468" max="9468" width="23.140625" style="10" customWidth="1"/>
    <col min="9469" max="9469" width="14.28515625" style="10" bestFit="1" customWidth="1"/>
    <col min="9470" max="9470" width="14.7109375" style="10" customWidth="1"/>
    <col min="9471" max="9471" width="16" style="10" customWidth="1"/>
    <col min="9472" max="9472" width="15.5703125" style="10" customWidth="1"/>
    <col min="9473" max="9473" width="14.85546875" style="10" customWidth="1"/>
    <col min="9474" max="9474" width="14.28515625" style="10" customWidth="1"/>
    <col min="9475" max="9475" width="15.28515625" style="10" customWidth="1"/>
    <col min="9476" max="9476" width="10.5703125" style="10" customWidth="1"/>
    <col min="9477" max="9720" width="9.140625" style="10"/>
    <col min="9721" max="9721" width="5.7109375" style="10" customWidth="1"/>
    <col min="9722" max="9723" width="9.140625" style="10"/>
    <col min="9724" max="9724" width="23.140625" style="10" customWidth="1"/>
    <col min="9725" max="9725" width="14.28515625" style="10" bestFit="1" customWidth="1"/>
    <col min="9726" max="9726" width="14.7109375" style="10" customWidth="1"/>
    <col min="9727" max="9727" width="16" style="10" customWidth="1"/>
    <col min="9728" max="9728" width="15.5703125" style="10" customWidth="1"/>
    <col min="9729" max="9729" width="14.85546875" style="10" customWidth="1"/>
    <col min="9730" max="9730" width="14.28515625" style="10" customWidth="1"/>
    <col min="9731" max="9731" width="15.28515625" style="10" customWidth="1"/>
    <col min="9732" max="9732" width="10.5703125" style="10" customWidth="1"/>
    <col min="9733" max="9976" width="9.140625" style="10"/>
    <col min="9977" max="9977" width="5.7109375" style="10" customWidth="1"/>
    <col min="9978" max="9979" width="9.140625" style="10"/>
    <col min="9980" max="9980" width="23.140625" style="10" customWidth="1"/>
    <col min="9981" max="9981" width="14.28515625" style="10" bestFit="1" customWidth="1"/>
    <col min="9982" max="9982" width="14.7109375" style="10" customWidth="1"/>
    <col min="9983" max="9983" width="16" style="10" customWidth="1"/>
    <col min="9984" max="9984" width="15.5703125" style="10" customWidth="1"/>
    <col min="9985" max="9985" width="14.85546875" style="10" customWidth="1"/>
    <col min="9986" max="9986" width="14.28515625" style="10" customWidth="1"/>
    <col min="9987" max="9987" width="15.28515625" style="10" customWidth="1"/>
    <col min="9988" max="9988" width="10.5703125" style="10" customWidth="1"/>
    <col min="9989" max="10232" width="9.140625" style="10"/>
    <col min="10233" max="10233" width="5.7109375" style="10" customWidth="1"/>
    <col min="10234" max="10235" width="9.140625" style="10"/>
    <col min="10236" max="10236" width="23.140625" style="10" customWidth="1"/>
    <col min="10237" max="10237" width="14.28515625" style="10" bestFit="1" customWidth="1"/>
    <col min="10238" max="10238" width="14.7109375" style="10" customWidth="1"/>
    <col min="10239" max="10239" width="16" style="10" customWidth="1"/>
    <col min="10240" max="10240" width="15.5703125" style="10" customWidth="1"/>
    <col min="10241" max="10241" width="14.85546875" style="10" customWidth="1"/>
    <col min="10242" max="10242" width="14.28515625" style="10" customWidth="1"/>
    <col min="10243" max="10243" width="15.28515625" style="10" customWidth="1"/>
    <col min="10244" max="10244" width="10.5703125" style="10" customWidth="1"/>
    <col min="10245" max="10488" width="9.140625" style="10"/>
    <col min="10489" max="10489" width="5.7109375" style="10" customWidth="1"/>
    <col min="10490" max="10491" width="9.140625" style="10"/>
    <col min="10492" max="10492" width="23.140625" style="10" customWidth="1"/>
    <col min="10493" max="10493" width="14.28515625" style="10" bestFit="1" customWidth="1"/>
    <col min="10494" max="10494" width="14.7109375" style="10" customWidth="1"/>
    <col min="10495" max="10495" width="16" style="10" customWidth="1"/>
    <col min="10496" max="10496" width="15.5703125" style="10" customWidth="1"/>
    <col min="10497" max="10497" width="14.85546875" style="10" customWidth="1"/>
    <col min="10498" max="10498" width="14.28515625" style="10" customWidth="1"/>
    <col min="10499" max="10499" width="15.28515625" style="10" customWidth="1"/>
    <col min="10500" max="10500" width="10.5703125" style="10" customWidth="1"/>
    <col min="10501" max="10744" width="9.140625" style="10"/>
    <col min="10745" max="10745" width="5.7109375" style="10" customWidth="1"/>
    <col min="10746" max="10747" width="9.140625" style="10"/>
    <col min="10748" max="10748" width="23.140625" style="10" customWidth="1"/>
    <col min="10749" max="10749" width="14.28515625" style="10" bestFit="1" customWidth="1"/>
    <col min="10750" max="10750" width="14.7109375" style="10" customWidth="1"/>
    <col min="10751" max="10751" width="16" style="10" customWidth="1"/>
    <col min="10752" max="10752" width="15.5703125" style="10" customWidth="1"/>
    <col min="10753" max="10753" width="14.85546875" style="10" customWidth="1"/>
    <col min="10754" max="10754" width="14.28515625" style="10" customWidth="1"/>
    <col min="10755" max="10755" width="15.28515625" style="10" customWidth="1"/>
    <col min="10756" max="10756" width="10.5703125" style="10" customWidth="1"/>
    <col min="10757" max="11000" width="9.140625" style="10"/>
    <col min="11001" max="11001" width="5.7109375" style="10" customWidth="1"/>
    <col min="11002" max="11003" width="9.140625" style="10"/>
    <col min="11004" max="11004" width="23.140625" style="10" customWidth="1"/>
    <col min="11005" max="11005" width="14.28515625" style="10" bestFit="1" customWidth="1"/>
    <col min="11006" max="11006" width="14.7109375" style="10" customWidth="1"/>
    <col min="11007" max="11007" width="16" style="10" customWidth="1"/>
    <col min="11008" max="11008" width="15.5703125" style="10" customWidth="1"/>
    <col min="11009" max="11009" width="14.85546875" style="10" customWidth="1"/>
    <col min="11010" max="11010" width="14.28515625" style="10" customWidth="1"/>
    <col min="11011" max="11011" width="15.28515625" style="10" customWidth="1"/>
    <col min="11012" max="11012" width="10.5703125" style="10" customWidth="1"/>
    <col min="11013" max="11256" width="9.140625" style="10"/>
    <col min="11257" max="11257" width="5.7109375" style="10" customWidth="1"/>
    <col min="11258" max="11259" width="9.140625" style="10"/>
    <col min="11260" max="11260" width="23.140625" style="10" customWidth="1"/>
    <col min="11261" max="11261" width="14.28515625" style="10" bestFit="1" customWidth="1"/>
    <col min="11262" max="11262" width="14.7109375" style="10" customWidth="1"/>
    <col min="11263" max="11263" width="16" style="10" customWidth="1"/>
    <col min="11264" max="11264" width="15.5703125" style="10" customWidth="1"/>
    <col min="11265" max="11265" width="14.85546875" style="10" customWidth="1"/>
    <col min="11266" max="11266" width="14.28515625" style="10" customWidth="1"/>
    <col min="11267" max="11267" width="15.28515625" style="10" customWidth="1"/>
    <col min="11268" max="11268" width="10.5703125" style="10" customWidth="1"/>
    <col min="11269" max="11512" width="9.140625" style="10"/>
    <col min="11513" max="11513" width="5.7109375" style="10" customWidth="1"/>
    <col min="11514" max="11515" width="9.140625" style="10"/>
    <col min="11516" max="11516" width="23.140625" style="10" customWidth="1"/>
    <col min="11517" max="11517" width="14.28515625" style="10" bestFit="1" customWidth="1"/>
    <col min="11518" max="11518" width="14.7109375" style="10" customWidth="1"/>
    <col min="11519" max="11519" width="16" style="10" customWidth="1"/>
    <col min="11520" max="11520" width="15.5703125" style="10" customWidth="1"/>
    <col min="11521" max="11521" width="14.85546875" style="10" customWidth="1"/>
    <col min="11522" max="11522" width="14.28515625" style="10" customWidth="1"/>
    <col min="11523" max="11523" width="15.28515625" style="10" customWidth="1"/>
    <col min="11524" max="11524" width="10.5703125" style="10" customWidth="1"/>
    <col min="11525" max="11768" width="9.140625" style="10"/>
    <col min="11769" max="11769" width="5.7109375" style="10" customWidth="1"/>
    <col min="11770" max="11771" width="9.140625" style="10"/>
    <col min="11772" max="11772" width="23.140625" style="10" customWidth="1"/>
    <col min="11773" max="11773" width="14.28515625" style="10" bestFit="1" customWidth="1"/>
    <col min="11774" max="11774" width="14.7109375" style="10" customWidth="1"/>
    <col min="11775" max="11775" width="16" style="10" customWidth="1"/>
    <col min="11776" max="11776" width="15.5703125" style="10" customWidth="1"/>
    <col min="11777" max="11777" width="14.85546875" style="10" customWidth="1"/>
    <col min="11778" max="11778" width="14.28515625" style="10" customWidth="1"/>
    <col min="11779" max="11779" width="15.28515625" style="10" customWidth="1"/>
    <col min="11780" max="11780" width="10.5703125" style="10" customWidth="1"/>
    <col min="11781" max="12024" width="9.140625" style="10"/>
    <col min="12025" max="12025" width="5.7109375" style="10" customWidth="1"/>
    <col min="12026" max="12027" width="9.140625" style="10"/>
    <col min="12028" max="12028" width="23.140625" style="10" customWidth="1"/>
    <col min="12029" max="12029" width="14.28515625" style="10" bestFit="1" customWidth="1"/>
    <col min="12030" max="12030" width="14.7109375" style="10" customWidth="1"/>
    <col min="12031" max="12031" width="16" style="10" customWidth="1"/>
    <col min="12032" max="12032" width="15.5703125" style="10" customWidth="1"/>
    <col min="12033" max="12033" width="14.85546875" style="10" customWidth="1"/>
    <col min="12034" max="12034" width="14.28515625" style="10" customWidth="1"/>
    <col min="12035" max="12035" width="15.28515625" style="10" customWidth="1"/>
    <col min="12036" max="12036" width="10.5703125" style="10" customWidth="1"/>
    <col min="12037" max="12280" width="9.140625" style="10"/>
    <col min="12281" max="12281" width="5.7109375" style="10" customWidth="1"/>
    <col min="12282" max="12283" width="9.140625" style="10"/>
    <col min="12284" max="12284" width="23.140625" style="10" customWidth="1"/>
    <col min="12285" max="12285" width="14.28515625" style="10" bestFit="1" customWidth="1"/>
    <col min="12286" max="12286" width="14.7109375" style="10" customWidth="1"/>
    <col min="12287" max="12287" width="16" style="10" customWidth="1"/>
    <col min="12288" max="12288" width="15.5703125" style="10" customWidth="1"/>
    <col min="12289" max="12289" width="14.85546875" style="10" customWidth="1"/>
    <col min="12290" max="12290" width="14.28515625" style="10" customWidth="1"/>
    <col min="12291" max="12291" width="15.28515625" style="10" customWidth="1"/>
    <col min="12292" max="12292" width="10.5703125" style="10" customWidth="1"/>
    <col min="12293" max="12536" width="9.140625" style="10"/>
    <col min="12537" max="12537" width="5.7109375" style="10" customWidth="1"/>
    <col min="12538" max="12539" width="9.140625" style="10"/>
    <col min="12540" max="12540" width="23.140625" style="10" customWidth="1"/>
    <col min="12541" max="12541" width="14.28515625" style="10" bestFit="1" customWidth="1"/>
    <col min="12542" max="12542" width="14.7109375" style="10" customWidth="1"/>
    <col min="12543" max="12543" width="16" style="10" customWidth="1"/>
    <col min="12544" max="12544" width="15.5703125" style="10" customWidth="1"/>
    <col min="12545" max="12545" width="14.85546875" style="10" customWidth="1"/>
    <col min="12546" max="12546" width="14.28515625" style="10" customWidth="1"/>
    <col min="12547" max="12547" width="15.28515625" style="10" customWidth="1"/>
    <col min="12548" max="12548" width="10.5703125" style="10" customWidth="1"/>
    <col min="12549" max="12792" width="9.140625" style="10"/>
    <col min="12793" max="12793" width="5.7109375" style="10" customWidth="1"/>
    <col min="12794" max="12795" width="9.140625" style="10"/>
    <col min="12796" max="12796" width="23.140625" style="10" customWidth="1"/>
    <col min="12797" max="12797" width="14.28515625" style="10" bestFit="1" customWidth="1"/>
    <col min="12798" max="12798" width="14.7109375" style="10" customWidth="1"/>
    <col min="12799" max="12799" width="16" style="10" customWidth="1"/>
    <col min="12800" max="12800" width="15.5703125" style="10" customWidth="1"/>
    <col min="12801" max="12801" width="14.85546875" style="10" customWidth="1"/>
    <col min="12802" max="12802" width="14.28515625" style="10" customWidth="1"/>
    <col min="12803" max="12803" width="15.28515625" style="10" customWidth="1"/>
    <col min="12804" max="12804" width="10.5703125" style="10" customWidth="1"/>
    <col min="12805" max="13048" width="9.140625" style="10"/>
    <col min="13049" max="13049" width="5.7109375" style="10" customWidth="1"/>
    <col min="13050" max="13051" width="9.140625" style="10"/>
    <col min="13052" max="13052" width="23.140625" style="10" customWidth="1"/>
    <col min="13053" max="13053" width="14.28515625" style="10" bestFit="1" customWidth="1"/>
    <col min="13054" max="13054" width="14.7109375" style="10" customWidth="1"/>
    <col min="13055" max="13055" width="16" style="10" customWidth="1"/>
    <col min="13056" max="13056" width="15.5703125" style="10" customWidth="1"/>
    <col min="13057" max="13057" width="14.85546875" style="10" customWidth="1"/>
    <col min="13058" max="13058" width="14.28515625" style="10" customWidth="1"/>
    <col min="13059" max="13059" width="15.28515625" style="10" customWidth="1"/>
    <col min="13060" max="13060" width="10.5703125" style="10" customWidth="1"/>
    <col min="13061" max="13304" width="9.140625" style="10"/>
    <col min="13305" max="13305" width="5.7109375" style="10" customWidth="1"/>
    <col min="13306" max="13307" width="9.140625" style="10"/>
    <col min="13308" max="13308" width="23.140625" style="10" customWidth="1"/>
    <col min="13309" max="13309" width="14.28515625" style="10" bestFit="1" customWidth="1"/>
    <col min="13310" max="13310" width="14.7109375" style="10" customWidth="1"/>
    <col min="13311" max="13311" width="16" style="10" customWidth="1"/>
    <col min="13312" max="13312" width="15.5703125" style="10" customWidth="1"/>
    <col min="13313" max="13313" width="14.85546875" style="10" customWidth="1"/>
    <col min="13314" max="13314" width="14.28515625" style="10" customWidth="1"/>
    <col min="13315" max="13315" width="15.28515625" style="10" customWidth="1"/>
    <col min="13316" max="13316" width="10.5703125" style="10" customWidth="1"/>
    <col min="13317" max="13560" width="9.140625" style="10"/>
    <col min="13561" max="13561" width="5.7109375" style="10" customWidth="1"/>
    <col min="13562" max="13563" width="9.140625" style="10"/>
    <col min="13564" max="13564" width="23.140625" style="10" customWidth="1"/>
    <col min="13565" max="13565" width="14.28515625" style="10" bestFit="1" customWidth="1"/>
    <col min="13566" max="13566" width="14.7109375" style="10" customWidth="1"/>
    <col min="13567" max="13567" width="16" style="10" customWidth="1"/>
    <col min="13568" max="13568" width="15.5703125" style="10" customWidth="1"/>
    <col min="13569" max="13569" width="14.85546875" style="10" customWidth="1"/>
    <col min="13570" max="13570" width="14.28515625" style="10" customWidth="1"/>
    <col min="13571" max="13571" width="15.28515625" style="10" customWidth="1"/>
    <col min="13572" max="13572" width="10.5703125" style="10" customWidth="1"/>
    <col min="13573" max="13816" width="9.140625" style="10"/>
    <col min="13817" max="13817" width="5.7109375" style="10" customWidth="1"/>
    <col min="13818" max="13819" width="9.140625" style="10"/>
    <col min="13820" max="13820" width="23.140625" style="10" customWidth="1"/>
    <col min="13821" max="13821" width="14.28515625" style="10" bestFit="1" customWidth="1"/>
    <col min="13822" max="13822" width="14.7109375" style="10" customWidth="1"/>
    <col min="13823" max="13823" width="16" style="10" customWidth="1"/>
    <col min="13824" max="13824" width="15.5703125" style="10" customWidth="1"/>
    <col min="13825" max="13825" width="14.85546875" style="10" customWidth="1"/>
    <col min="13826" max="13826" width="14.28515625" style="10" customWidth="1"/>
    <col min="13827" max="13827" width="15.28515625" style="10" customWidth="1"/>
    <col min="13828" max="13828" width="10.5703125" style="10" customWidth="1"/>
    <col min="13829" max="14072" width="9.140625" style="10"/>
    <col min="14073" max="14073" width="5.7109375" style="10" customWidth="1"/>
    <col min="14074" max="14075" width="9.140625" style="10"/>
    <col min="14076" max="14076" width="23.140625" style="10" customWidth="1"/>
    <col min="14077" max="14077" width="14.28515625" style="10" bestFit="1" customWidth="1"/>
    <col min="14078" max="14078" width="14.7109375" style="10" customWidth="1"/>
    <col min="14079" max="14079" width="16" style="10" customWidth="1"/>
    <col min="14080" max="14080" width="15.5703125" style="10" customWidth="1"/>
    <col min="14081" max="14081" width="14.85546875" style="10" customWidth="1"/>
    <col min="14082" max="14082" width="14.28515625" style="10" customWidth="1"/>
    <col min="14083" max="14083" width="15.28515625" style="10" customWidth="1"/>
    <col min="14084" max="14084" width="10.5703125" style="10" customWidth="1"/>
    <col min="14085" max="14328" width="9.140625" style="10"/>
    <col min="14329" max="14329" width="5.7109375" style="10" customWidth="1"/>
    <col min="14330" max="14331" width="9.140625" style="10"/>
    <col min="14332" max="14332" width="23.140625" style="10" customWidth="1"/>
    <col min="14333" max="14333" width="14.28515625" style="10" bestFit="1" customWidth="1"/>
    <col min="14334" max="14334" width="14.7109375" style="10" customWidth="1"/>
    <col min="14335" max="14335" width="16" style="10" customWidth="1"/>
    <col min="14336" max="14336" width="15.5703125" style="10" customWidth="1"/>
    <col min="14337" max="14337" width="14.85546875" style="10" customWidth="1"/>
    <col min="14338" max="14338" width="14.28515625" style="10" customWidth="1"/>
    <col min="14339" max="14339" width="15.28515625" style="10" customWidth="1"/>
    <col min="14340" max="14340" width="10.5703125" style="10" customWidth="1"/>
    <col min="14341" max="14584" width="9.140625" style="10"/>
    <col min="14585" max="14585" width="5.7109375" style="10" customWidth="1"/>
    <col min="14586" max="14587" width="9.140625" style="10"/>
    <col min="14588" max="14588" width="23.140625" style="10" customWidth="1"/>
    <col min="14589" max="14589" width="14.28515625" style="10" bestFit="1" customWidth="1"/>
    <col min="14590" max="14590" width="14.7109375" style="10" customWidth="1"/>
    <col min="14591" max="14591" width="16" style="10" customWidth="1"/>
    <col min="14592" max="14592" width="15.5703125" style="10" customWidth="1"/>
    <col min="14593" max="14593" width="14.85546875" style="10" customWidth="1"/>
    <col min="14594" max="14594" width="14.28515625" style="10" customWidth="1"/>
    <col min="14595" max="14595" width="15.28515625" style="10" customWidth="1"/>
    <col min="14596" max="14596" width="10.5703125" style="10" customWidth="1"/>
    <col min="14597" max="14840" width="9.140625" style="10"/>
    <col min="14841" max="14841" width="5.7109375" style="10" customWidth="1"/>
    <col min="14842" max="14843" width="9.140625" style="10"/>
    <col min="14844" max="14844" width="23.140625" style="10" customWidth="1"/>
    <col min="14845" max="14845" width="14.28515625" style="10" bestFit="1" customWidth="1"/>
    <col min="14846" max="14846" width="14.7109375" style="10" customWidth="1"/>
    <col min="14847" max="14847" width="16" style="10" customWidth="1"/>
    <col min="14848" max="14848" width="15.5703125" style="10" customWidth="1"/>
    <col min="14849" max="14849" width="14.85546875" style="10" customWidth="1"/>
    <col min="14850" max="14850" width="14.28515625" style="10" customWidth="1"/>
    <col min="14851" max="14851" width="15.28515625" style="10" customWidth="1"/>
    <col min="14852" max="14852" width="10.5703125" style="10" customWidth="1"/>
    <col min="14853" max="15096" width="9.140625" style="10"/>
    <col min="15097" max="15097" width="5.7109375" style="10" customWidth="1"/>
    <col min="15098" max="15099" width="9.140625" style="10"/>
    <col min="15100" max="15100" width="23.140625" style="10" customWidth="1"/>
    <col min="15101" max="15101" width="14.28515625" style="10" bestFit="1" customWidth="1"/>
    <col min="15102" max="15102" width="14.7109375" style="10" customWidth="1"/>
    <col min="15103" max="15103" width="16" style="10" customWidth="1"/>
    <col min="15104" max="15104" width="15.5703125" style="10" customWidth="1"/>
    <col min="15105" max="15105" width="14.85546875" style="10" customWidth="1"/>
    <col min="15106" max="15106" width="14.28515625" style="10" customWidth="1"/>
    <col min="15107" max="15107" width="15.28515625" style="10" customWidth="1"/>
    <col min="15108" max="15108" width="10.5703125" style="10" customWidth="1"/>
    <col min="15109" max="15352" width="9.140625" style="10"/>
    <col min="15353" max="15353" width="5.7109375" style="10" customWidth="1"/>
    <col min="15354" max="15355" width="9.140625" style="10"/>
    <col min="15356" max="15356" width="23.140625" style="10" customWidth="1"/>
    <col min="15357" max="15357" width="14.28515625" style="10" bestFit="1" customWidth="1"/>
    <col min="15358" max="15358" width="14.7109375" style="10" customWidth="1"/>
    <col min="15359" max="15359" width="16" style="10" customWidth="1"/>
    <col min="15360" max="15360" width="15.5703125" style="10" customWidth="1"/>
    <col min="15361" max="15361" width="14.85546875" style="10" customWidth="1"/>
    <col min="15362" max="15362" width="14.28515625" style="10" customWidth="1"/>
    <col min="15363" max="15363" width="15.28515625" style="10" customWidth="1"/>
    <col min="15364" max="15364" width="10.5703125" style="10" customWidth="1"/>
    <col min="15365" max="15608" width="9.140625" style="10"/>
    <col min="15609" max="15609" width="5.7109375" style="10" customWidth="1"/>
    <col min="15610" max="15611" width="9.140625" style="10"/>
    <col min="15612" max="15612" width="23.140625" style="10" customWidth="1"/>
    <col min="15613" max="15613" width="14.28515625" style="10" bestFit="1" customWidth="1"/>
    <col min="15614" max="15614" width="14.7109375" style="10" customWidth="1"/>
    <col min="15615" max="15615" width="16" style="10" customWidth="1"/>
    <col min="15616" max="15616" width="15.5703125" style="10" customWidth="1"/>
    <col min="15617" max="15617" width="14.85546875" style="10" customWidth="1"/>
    <col min="15618" max="15618" width="14.28515625" style="10" customWidth="1"/>
    <col min="15619" max="15619" width="15.28515625" style="10" customWidth="1"/>
    <col min="15620" max="15620" width="10.5703125" style="10" customWidth="1"/>
    <col min="15621" max="15864" width="9.140625" style="10"/>
    <col min="15865" max="15865" width="5.7109375" style="10" customWidth="1"/>
    <col min="15866" max="15867" width="9.140625" style="10"/>
    <col min="15868" max="15868" width="23.140625" style="10" customWidth="1"/>
    <col min="15869" max="15869" width="14.28515625" style="10" bestFit="1" customWidth="1"/>
    <col min="15870" max="15870" width="14.7109375" style="10" customWidth="1"/>
    <col min="15871" max="15871" width="16" style="10" customWidth="1"/>
    <col min="15872" max="15872" width="15.5703125" style="10" customWidth="1"/>
    <col min="15873" max="15873" width="14.85546875" style="10" customWidth="1"/>
    <col min="15874" max="15874" width="14.28515625" style="10" customWidth="1"/>
    <col min="15875" max="15875" width="15.28515625" style="10" customWidth="1"/>
    <col min="15876" max="15876" width="10.5703125" style="10" customWidth="1"/>
    <col min="15877" max="16120" width="9.140625" style="10"/>
    <col min="16121" max="16121" width="5.7109375" style="10" customWidth="1"/>
    <col min="16122" max="16123" width="9.140625" style="10"/>
    <col min="16124" max="16124" width="23.140625" style="10" customWidth="1"/>
    <col min="16125" max="16125" width="14.28515625" style="10" bestFit="1" customWidth="1"/>
    <col min="16126" max="16126" width="14.7109375" style="10" customWidth="1"/>
    <col min="16127" max="16127" width="16" style="10" customWidth="1"/>
    <col min="16128" max="16128" width="15.5703125" style="10" customWidth="1"/>
    <col min="16129" max="16129" width="14.85546875" style="10" customWidth="1"/>
    <col min="16130" max="16130" width="14.28515625" style="10" customWidth="1"/>
    <col min="16131" max="16131" width="15.28515625" style="10" customWidth="1"/>
    <col min="16132" max="16132" width="10.5703125" style="10" customWidth="1"/>
    <col min="16133" max="16384" width="9.140625" style="10"/>
  </cols>
  <sheetData>
    <row r="1" spans="1:9">
      <c r="F1" s="22"/>
      <c r="I1" s="21" t="s">
        <v>60</v>
      </c>
    </row>
    <row r="2" spans="1:9" ht="39.75" customHeight="1">
      <c r="F2" s="22"/>
      <c r="H2" s="121" t="s">
        <v>152</v>
      </c>
      <c r="I2" s="121"/>
    </row>
    <row r="3" spans="1:9">
      <c r="B3" s="54"/>
      <c r="F3" s="22"/>
    </row>
    <row r="4" spans="1:9">
      <c r="A4" s="96" t="s">
        <v>32</v>
      </c>
      <c r="B4" s="122"/>
      <c r="C4" s="122"/>
      <c r="D4" s="122"/>
      <c r="E4" s="122"/>
      <c r="F4" s="122"/>
      <c r="G4" s="122"/>
      <c r="H4" s="122"/>
      <c r="I4" s="122"/>
    </row>
    <row r="5" spans="1:9">
      <c r="A5" s="96" t="str">
        <f>Титульный!$C$11</f>
        <v>Челябинская ТЭЦ-2</v>
      </c>
      <c r="B5" s="122"/>
      <c r="C5" s="122"/>
      <c r="D5" s="122"/>
      <c r="E5" s="122"/>
      <c r="F5" s="122"/>
      <c r="G5" s="122"/>
      <c r="H5" s="122"/>
      <c r="I5" s="122"/>
    </row>
    <row r="7" spans="1:9" s="1" customFormat="1" ht="32.25" customHeight="1">
      <c r="A7" s="123" t="s">
        <v>63</v>
      </c>
      <c r="B7" s="123" t="s">
        <v>6</v>
      </c>
      <c r="C7" s="123" t="s">
        <v>129</v>
      </c>
      <c r="D7" s="123" t="s">
        <v>144</v>
      </c>
      <c r="E7" s="123"/>
      <c r="F7" s="123" t="s">
        <v>126</v>
      </c>
      <c r="G7" s="123"/>
      <c r="H7" s="123" t="s">
        <v>127</v>
      </c>
      <c r="I7" s="123"/>
    </row>
    <row r="8" spans="1:9" s="1" customFormat="1">
      <c r="A8" s="123"/>
      <c r="B8" s="123"/>
      <c r="C8" s="123"/>
      <c r="D8" s="36">
        <f>Титульный!$B$5-2</f>
        <v>2024</v>
      </c>
      <c r="E8" s="37" t="s">
        <v>53</v>
      </c>
      <c r="F8" s="36">
        <f>Титульный!$B$5-1</f>
        <v>2025</v>
      </c>
      <c r="G8" s="37" t="s">
        <v>53</v>
      </c>
      <c r="H8" s="36">
        <f>Титульный!$B$5</f>
        <v>2026</v>
      </c>
      <c r="I8" s="37" t="s">
        <v>53</v>
      </c>
    </row>
    <row r="9" spans="1:9" s="1" customFormat="1">
      <c r="A9" s="123"/>
      <c r="B9" s="123"/>
      <c r="C9" s="123"/>
      <c r="D9" s="44" t="s">
        <v>216</v>
      </c>
      <c r="E9" s="44" t="s">
        <v>217</v>
      </c>
      <c r="F9" s="44" t="s">
        <v>216</v>
      </c>
      <c r="G9" s="44" t="s">
        <v>217</v>
      </c>
      <c r="H9" s="44" t="s">
        <v>216</v>
      </c>
      <c r="I9" s="44" t="s">
        <v>217</v>
      </c>
    </row>
    <row r="10" spans="1:9" s="1" customFormat="1">
      <c r="A10" s="60" t="s">
        <v>292</v>
      </c>
      <c r="B10" s="61"/>
      <c r="C10" s="61"/>
      <c r="D10" s="38"/>
      <c r="E10" s="38"/>
      <c r="F10" s="38"/>
      <c r="G10" s="38"/>
      <c r="H10" s="38"/>
      <c r="I10" s="38"/>
    </row>
    <row r="11" spans="1:9" s="1" customFormat="1" ht="25.5" hidden="1" outlineLevel="1">
      <c r="A11" s="57" t="s">
        <v>155</v>
      </c>
      <c r="B11" s="31" t="s">
        <v>279</v>
      </c>
      <c r="C11" s="30"/>
      <c r="D11" s="38"/>
      <c r="E11" s="38"/>
      <c r="F11" s="38"/>
      <c r="G11" s="38"/>
      <c r="H11" s="38"/>
      <c r="I11" s="38"/>
    </row>
    <row r="12" spans="1:9" s="1" customFormat="1" ht="140.25" hidden="1" outlineLevel="1">
      <c r="A12" s="57"/>
      <c r="B12" s="31" t="s">
        <v>280</v>
      </c>
      <c r="C12" s="57" t="s">
        <v>281</v>
      </c>
      <c r="D12" s="38"/>
      <c r="E12" s="38"/>
      <c r="F12" s="38"/>
      <c r="G12" s="38"/>
      <c r="H12" s="38"/>
      <c r="I12" s="38"/>
    </row>
    <row r="13" spans="1:9" s="1" customFormat="1" ht="153" hidden="1" outlineLevel="1">
      <c r="A13" s="57"/>
      <c r="B13" s="31" t="s">
        <v>282</v>
      </c>
      <c r="C13" s="30" t="s">
        <v>283</v>
      </c>
      <c r="D13" s="38"/>
      <c r="E13" s="38"/>
      <c r="F13" s="38"/>
      <c r="G13" s="38"/>
      <c r="H13" s="38"/>
      <c r="I13" s="38"/>
    </row>
    <row r="14" spans="1:9" s="1" customFormat="1" hidden="1" outlineLevel="1">
      <c r="A14" s="57" t="s">
        <v>157</v>
      </c>
      <c r="B14" s="31" t="s">
        <v>284</v>
      </c>
      <c r="C14" s="30"/>
      <c r="D14" s="38"/>
      <c r="E14" s="38"/>
      <c r="F14" s="38"/>
      <c r="G14" s="38"/>
      <c r="H14" s="38"/>
      <c r="I14" s="38"/>
    </row>
    <row r="15" spans="1:9" s="1" customFormat="1" hidden="1" outlineLevel="1">
      <c r="A15" s="57"/>
      <c r="B15" s="31" t="s">
        <v>285</v>
      </c>
      <c r="C15" s="30"/>
      <c r="D15" s="38"/>
      <c r="E15" s="38"/>
      <c r="F15" s="38"/>
      <c r="G15" s="38"/>
      <c r="H15" s="38"/>
      <c r="I15" s="38"/>
    </row>
    <row r="16" spans="1:9" s="1" customFormat="1" ht="25.5" hidden="1" outlineLevel="1">
      <c r="A16" s="57"/>
      <c r="B16" s="31" t="s">
        <v>286</v>
      </c>
      <c r="C16" s="57" t="s">
        <v>281</v>
      </c>
      <c r="D16" s="38"/>
      <c r="E16" s="38"/>
      <c r="F16" s="38"/>
      <c r="G16" s="38"/>
      <c r="H16" s="38"/>
      <c r="I16" s="38"/>
    </row>
    <row r="17" spans="1:9" s="1" customFormat="1" ht="25.5" hidden="1" outlineLevel="1">
      <c r="A17" s="57"/>
      <c r="B17" s="31" t="s">
        <v>287</v>
      </c>
      <c r="C17" s="30" t="s">
        <v>283</v>
      </c>
      <c r="D17" s="38"/>
      <c r="E17" s="38"/>
      <c r="F17" s="38"/>
      <c r="G17" s="38"/>
      <c r="H17" s="38"/>
      <c r="I17" s="38"/>
    </row>
    <row r="18" spans="1:9" s="1" customFormat="1" hidden="1" outlineLevel="1">
      <c r="A18" s="57"/>
      <c r="B18" s="31" t="s">
        <v>288</v>
      </c>
      <c r="C18" s="30" t="s">
        <v>283</v>
      </c>
      <c r="D18" s="38"/>
      <c r="E18" s="38"/>
      <c r="F18" s="38"/>
      <c r="G18" s="38"/>
      <c r="H18" s="38"/>
      <c r="I18" s="38"/>
    </row>
    <row r="19" spans="1:9" s="1" customFormat="1" collapsed="1">
      <c r="A19" s="59" t="s">
        <v>300</v>
      </c>
      <c r="B19" s="31"/>
      <c r="C19" s="30" t="s">
        <v>283</v>
      </c>
      <c r="D19" s="38"/>
      <c r="E19" s="38"/>
      <c r="F19" s="38"/>
      <c r="G19" s="38"/>
      <c r="H19" s="38"/>
      <c r="I19" s="38"/>
    </row>
    <row r="20" spans="1:9" s="1" customFormat="1">
      <c r="A20" s="59" t="s">
        <v>299</v>
      </c>
      <c r="B20" s="31"/>
      <c r="C20" s="30"/>
      <c r="D20" s="38"/>
      <c r="E20" s="38"/>
      <c r="F20" s="38"/>
      <c r="G20" s="38"/>
      <c r="H20" s="38"/>
      <c r="I20" s="38"/>
    </row>
    <row r="21" spans="1:9" s="1" customFormat="1" ht="25.5" hidden="1" outlineLevel="1">
      <c r="A21" s="57" t="s">
        <v>168</v>
      </c>
      <c r="B21" s="31" t="s">
        <v>289</v>
      </c>
      <c r="C21" s="30" t="s">
        <v>283</v>
      </c>
      <c r="D21" s="38"/>
      <c r="E21" s="38"/>
      <c r="F21" s="38"/>
      <c r="G21" s="38"/>
      <c r="H21" s="38"/>
      <c r="I21" s="38"/>
    </row>
    <row r="22" spans="1:9" s="1" customFormat="1" ht="51" hidden="1" outlineLevel="1">
      <c r="A22" s="57" t="s">
        <v>170</v>
      </c>
      <c r="B22" s="31" t="s">
        <v>290</v>
      </c>
      <c r="C22" s="30" t="s">
        <v>283</v>
      </c>
      <c r="D22" s="38"/>
      <c r="E22" s="38"/>
      <c r="F22" s="38"/>
      <c r="G22" s="38"/>
      <c r="H22" s="38"/>
      <c r="I22" s="38"/>
    </row>
    <row r="23" spans="1:9" s="1" customFormat="1" ht="25.5" hidden="1" outlineLevel="1">
      <c r="A23" s="57" t="s">
        <v>173</v>
      </c>
      <c r="B23" s="31" t="s">
        <v>291</v>
      </c>
      <c r="C23" s="30" t="s">
        <v>283</v>
      </c>
      <c r="D23" s="38"/>
      <c r="E23" s="38"/>
      <c r="F23" s="38"/>
      <c r="G23" s="38"/>
      <c r="H23" s="38"/>
      <c r="I23" s="38"/>
    </row>
    <row r="24" spans="1:9" s="1" customFormat="1" hidden="1" outlineLevel="1">
      <c r="A24" s="57"/>
      <c r="B24" s="31" t="s">
        <v>245</v>
      </c>
      <c r="C24" s="30" t="s">
        <v>283</v>
      </c>
      <c r="D24" s="38"/>
      <c r="E24" s="38"/>
      <c r="F24" s="38"/>
      <c r="G24" s="38"/>
      <c r="H24" s="38"/>
      <c r="I24" s="38"/>
    </row>
    <row r="25" spans="1:9" s="1" customFormat="1" hidden="1" outlineLevel="1">
      <c r="A25" s="57"/>
      <c r="B25" s="31" t="s">
        <v>246</v>
      </c>
      <c r="C25" s="30" t="s">
        <v>283</v>
      </c>
      <c r="D25" s="38"/>
      <c r="E25" s="38"/>
      <c r="F25" s="38"/>
      <c r="G25" s="38"/>
      <c r="H25" s="38"/>
      <c r="I25" s="38"/>
    </row>
    <row r="26" spans="1:9" s="1" customFormat="1" hidden="1" outlineLevel="1">
      <c r="A26" s="57"/>
      <c r="B26" s="31" t="s">
        <v>247</v>
      </c>
      <c r="C26" s="30" t="s">
        <v>283</v>
      </c>
      <c r="D26" s="38"/>
      <c r="E26" s="38"/>
      <c r="F26" s="38"/>
      <c r="G26" s="38"/>
      <c r="H26" s="38"/>
      <c r="I26" s="38"/>
    </row>
    <row r="27" spans="1:9" ht="12.75" customHeight="1" collapsed="1">
      <c r="A27" s="63" t="s">
        <v>293</v>
      </c>
      <c r="B27" s="62"/>
      <c r="C27" s="64"/>
      <c r="D27" s="38"/>
      <c r="E27" s="38"/>
      <c r="F27" s="38"/>
      <c r="G27" s="38"/>
      <c r="H27" s="38"/>
      <c r="I27" s="38"/>
    </row>
    <row r="28" spans="1:9" ht="25.5">
      <c r="A28" s="43" t="s">
        <v>130</v>
      </c>
      <c r="B28" s="31" t="s">
        <v>131</v>
      </c>
      <c r="C28" s="57" t="s">
        <v>296</v>
      </c>
      <c r="D28" s="23">
        <f>'[5]Утв. тарифы на ЭЭ и ЭМ'!$D$7</f>
        <v>913.49</v>
      </c>
      <c r="E28" s="23">
        <f>'[5]Утв. тарифы на ЭЭ и ЭМ'!$E$7</f>
        <v>913.49</v>
      </c>
      <c r="F28" s="23">
        <f>'[6]Утв. тарифы на ЭЭ и ЭМ'!$D$7</f>
        <v>913.49</v>
      </c>
      <c r="G28" s="23">
        <f>'[6]Утв. тарифы на ЭЭ и ЭМ'!$E$7</f>
        <v>1096.08</v>
      </c>
      <c r="H28" s="119">
        <f>'[12]0.1'!$L$20</f>
        <v>1216.8042482925771</v>
      </c>
      <c r="I28" s="120"/>
    </row>
    <row r="29" spans="1:9" ht="25.5">
      <c r="A29" s="43"/>
      <c r="B29" s="39" t="s">
        <v>326</v>
      </c>
      <c r="C29" s="57" t="s">
        <v>296</v>
      </c>
      <c r="D29" s="38"/>
      <c r="E29" s="38"/>
      <c r="F29" s="23">
        <f>'[12]2.2'!$G$181</f>
        <v>903.60719206159081</v>
      </c>
      <c r="G29" s="23">
        <f>'[12]2.1'!$G$170</f>
        <v>1084.945509244523</v>
      </c>
      <c r="H29" s="119">
        <f>'[12]2'!$G$170</f>
        <v>1205.0237708728932</v>
      </c>
      <c r="I29" s="120"/>
    </row>
    <row r="30" spans="1:9" ht="25.5">
      <c r="A30" s="43" t="s">
        <v>132</v>
      </c>
      <c r="B30" s="31" t="s">
        <v>133</v>
      </c>
      <c r="C30" s="57" t="s">
        <v>297</v>
      </c>
      <c r="D30" s="23">
        <f>'[5]Утв. тарифы на ЭЭ и ЭМ'!$F$7</f>
        <v>373013.52</v>
      </c>
      <c r="E30" s="23">
        <f>'[5]Утв. тарифы на ЭЭ и ЭМ'!$G$7</f>
        <v>398024.87</v>
      </c>
      <c r="F30" s="23">
        <f>'[6]Утв. тарифы на ЭЭ и ЭМ'!$F$7</f>
        <v>398024.87</v>
      </c>
      <c r="G30" s="23">
        <f>'[6]Утв. тарифы на ЭЭ и ЭМ'!$G$7</f>
        <v>419581.14</v>
      </c>
      <c r="H30" s="119">
        <f>'[12]0.1'!$L$21</f>
        <v>440515.32878258557</v>
      </c>
      <c r="I30" s="120"/>
    </row>
    <row r="31" spans="1:9" ht="27.75" customHeight="1">
      <c r="A31" s="43" t="s">
        <v>134</v>
      </c>
      <c r="B31" s="31" t="s">
        <v>33</v>
      </c>
      <c r="C31" s="30" t="s">
        <v>294</v>
      </c>
      <c r="D31" s="38"/>
      <c r="E31" s="38"/>
      <c r="F31" s="38"/>
      <c r="G31" s="38"/>
      <c r="H31" s="38"/>
      <c r="I31" s="38"/>
    </row>
    <row r="32" spans="1:9" ht="26.25" customHeight="1">
      <c r="A32" s="43" t="s">
        <v>135</v>
      </c>
      <c r="B32" s="40" t="s">
        <v>34</v>
      </c>
      <c r="C32" s="30" t="s">
        <v>294</v>
      </c>
      <c r="D32" s="23">
        <f>'ЧТЭЦ-1 НМ_П5'!D32</f>
        <v>1001.73</v>
      </c>
      <c r="E32" s="23">
        <f>'ЧТЭЦ-1 НМ_П5'!E32</f>
        <v>1162.6400000000001</v>
      </c>
      <c r="F32" s="23">
        <f>'ЧТЭЦ-1 НМ_П5'!F32</f>
        <v>1162.6400000000001</v>
      </c>
      <c r="G32" s="23">
        <f>'ЧТЭЦ-1 НМ_П5'!G32</f>
        <v>1415.57</v>
      </c>
      <c r="H32" s="119">
        <f>'ЧТЭЦ-1 НМ_П5'!H32</f>
        <v>1515.3142333881635</v>
      </c>
      <c r="I32" s="120">
        <f>'ЧТЭЦ-1 НМ_П5'!I32</f>
        <v>0</v>
      </c>
    </row>
    <row r="33" spans="1:9" ht="12.75" customHeight="1">
      <c r="A33" s="43" t="s">
        <v>136</v>
      </c>
      <c r="B33" s="40" t="s">
        <v>35</v>
      </c>
      <c r="C33" s="30" t="s">
        <v>294</v>
      </c>
      <c r="D33" s="38"/>
      <c r="E33" s="38"/>
      <c r="F33" s="38"/>
      <c r="G33" s="38"/>
      <c r="H33" s="38"/>
      <c r="I33" s="38"/>
    </row>
    <row r="34" spans="1:9" ht="12.75" customHeight="1">
      <c r="A34" s="43"/>
      <c r="B34" s="32" t="s">
        <v>36</v>
      </c>
      <c r="C34" s="30" t="s">
        <v>294</v>
      </c>
      <c r="D34" s="38"/>
      <c r="E34" s="38"/>
      <c r="F34" s="38"/>
      <c r="G34" s="38"/>
      <c r="H34" s="38"/>
      <c r="I34" s="38"/>
    </row>
    <row r="35" spans="1:9" ht="12.75" customHeight="1">
      <c r="A35" s="43"/>
      <c r="B35" s="32" t="s">
        <v>37</v>
      </c>
      <c r="C35" s="30" t="s">
        <v>294</v>
      </c>
      <c r="D35" s="38"/>
      <c r="E35" s="38"/>
      <c r="F35" s="38"/>
      <c r="G35" s="38"/>
      <c r="H35" s="38"/>
      <c r="I35" s="38"/>
    </row>
    <row r="36" spans="1:9" ht="12.75" customHeight="1">
      <c r="A36" s="43"/>
      <c r="B36" s="32" t="s">
        <v>38</v>
      </c>
      <c r="C36" s="30" t="s">
        <v>294</v>
      </c>
      <c r="D36" s="38"/>
      <c r="E36" s="38"/>
      <c r="F36" s="38"/>
      <c r="G36" s="38"/>
      <c r="H36" s="38"/>
      <c r="I36" s="38"/>
    </row>
    <row r="37" spans="1:9" ht="12.75" customHeight="1">
      <c r="A37" s="43"/>
      <c r="B37" s="32" t="s">
        <v>39</v>
      </c>
      <c r="C37" s="30" t="s">
        <v>294</v>
      </c>
      <c r="D37" s="38"/>
      <c r="E37" s="38"/>
      <c r="F37" s="38"/>
      <c r="G37" s="38"/>
      <c r="H37" s="38"/>
      <c r="I37" s="38"/>
    </row>
    <row r="38" spans="1:9" ht="12.75" customHeight="1">
      <c r="A38" s="43" t="s">
        <v>137</v>
      </c>
      <c r="B38" s="40" t="s">
        <v>40</v>
      </c>
      <c r="C38" s="30" t="s">
        <v>294</v>
      </c>
      <c r="D38" s="38"/>
      <c r="E38" s="38"/>
      <c r="F38" s="38"/>
      <c r="G38" s="38"/>
      <c r="H38" s="38"/>
      <c r="I38" s="38"/>
    </row>
    <row r="39" spans="1:9" ht="12.75" customHeight="1">
      <c r="A39" s="43" t="s">
        <v>138</v>
      </c>
      <c r="B39" s="31" t="s">
        <v>41</v>
      </c>
      <c r="C39" s="30" t="s">
        <v>24</v>
      </c>
      <c r="D39" s="38"/>
      <c r="E39" s="38"/>
      <c r="F39" s="38"/>
      <c r="G39" s="38"/>
      <c r="H39" s="38"/>
      <c r="I39" s="38"/>
    </row>
    <row r="40" spans="1:9" ht="25.5" customHeight="1">
      <c r="A40" s="43" t="s">
        <v>139</v>
      </c>
      <c r="B40" s="32" t="s">
        <v>42</v>
      </c>
      <c r="C40" s="43" t="s">
        <v>295</v>
      </c>
      <c r="D40" s="38"/>
      <c r="E40" s="38"/>
      <c r="F40" s="38"/>
      <c r="G40" s="38"/>
      <c r="H40" s="38"/>
      <c r="I40" s="38"/>
    </row>
    <row r="41" spans="1:9" ht="12.75" customHeight="1">
      <c r="A41" s="43" t="s">
        <v>140</v>
      </c>
      <c r="B41" s="40" t="s">
        <v>43</v>
      </c>
      <c r="C41" s="30" t="s">
        <v>294</v>
      </c>
      <c r="D41" s="38"/>
      <c r="E41" s="38"/>
      <c r="F41" s="38"/>
      <c r="G41" s="38"/>
      <c r="H41" s="38"/>
      <c r="I41" s="38"/>
    </row>
    <row r="42" spans="1:9" ht="25.5">
      <c r="A42" s="43" t="s">
        <v>141</v>
      </c>
      <c r="B42" s="31" t="s">
        <v>44</v>
      </c>
      <c r="C42" s="57" t="s">
        <v>298</v>
      </c>
      <c r="D42" s="38"/>
      <c r="E42" s="38"/>
      <c r="F42" s="38"/>
      <c r="G42" s="38"/>
      <c r="H42" s="38"/>
      <c r="I42" s="38"/>
    </row>
    <row r="43" spans="1:9" ht="25.5">
      <c r="A43" s="43"/>
      <c r="B43" s="32" t="s">
        <v>45</v>
      </c>
      <c r="C43" s="57" t="s">
        <v>298</v>
      </c>
      <c r="D43" s="23">
        <f>'ЧТЭЦ-1 НМ_П5'!D43</f>
        <v>34.76</v>
      </c>
      <c r="E43" s="23">
        <f>'ЧТЭЦ-1 НМ_П5'!E43</f>
        <v>68.069999999999993</v>
      </c>
      <c r="F43" s="23">
        <f>'ЧТЭЦ-1 НМ_П5'!F43</f>
        <v>49.5</v>
      </c>
      <c r="G43" s="23">
        <f>'ЧТЭЦ-1 НМ_П5'!G43</f>
        <v>49.5</v>
      </c>
      <c r="H43" s="119">
        <f>'ЧТЭЦ-1 НМ_П5'!H43</f>
        <v>55.976601896918794</v>
      </c>
      <c r="I43" s="127"/>
    </row>
    <row r="44" spans="1:9" ht="25.5">
      <c r="A44" s="43"/>
      <c r="B44" s="32" t="s">
        <v>46</v>
      </c>
      <c r="C44" s="57" t="s">
        <v>298</v>
      </c>
      <c r="D44" s="38"/>
      <c r="E44" s="38"/>
      <c r="F44" s="38"/>
      <c r="G44" s="38"/>
      <c r="H44" s="38"/>
      <c r="I44" s="38"/>
    </row>
    <row r="45" spans="1:9">
      <c r="A45" s="6"/>
      <c r="B45" s="27"/>
      <c r="C45" s="26"/>
      <c r="D45" s="27"/>
      <c r="E45" s="27"/>
      <c r="F45" s="27"/>
      <c r="G45" s="27"/>
      <c r="H45" s="27"/>
      <c r="I45" s="27"/>
    </row>
    <row r="46" spans="1:9">
      <c r="A46" s="113" t="s">
        <v>142</v>
      </c>
      <c r="B46" s="113"/>
      <c r="C46" s="113"/>
      <c r="D46" s="113"/>
      <c r="E46" s="113"/>
      <c r="F46" s="113"/>
      <c r="G46" s="113"/>
      <c r="H46" s="113"/>
      <c r="I46" s="113"/>
    </row>
    <row r="47" spans="1:9">
      <c r="A47" s="113" t="s">
        <v>143</v>
      </c>
      <c r="B47" s="113"/>
      <c r="C47" s="113"/>
      <c r="D47" s="113"/>
      <c r="E47" s="113"/>
      <c r="F47" s="113"/>
      <c r="G47" s="113"/>
      <c r="H47" s="113"/>
      <c r="I47" s="113"/>
    </row>
  </sheetData>
  <mergeCells count="16">
    <mergeCell ref="A46:I46"/>
    <mergeCell ref="A47:I47"/>
    <mergeCell ref="H2:I2"/>
    <mergeCell ref="A4:I4"/>
    <mergeCell ref="A5:I5"/>
    <mergeCell ref="A7:A9"/>
    <mergeCell ref="B7:B9"/>
    <mergeCell ref="C7:C9"/>
    <mergeCell ref="D7:E7"/>
    <mergeCell ref="F7:G7"/>
    <mergeCell ref="H7:I7"/>
    <mergeCell ref="H28:I28"/>
    <mergeCell ref="H29:I29"/>
    <mergeCell ref="H30:I30"/>
    <mergeCell ref="H32:I32"/>
    <mergeCell ref="H43:I43"/>
  </mergeCells>
  <pageMargins left="0.70866141732283472" right="0.70866141732283472" top="0.74803149606299213" bottom="0.74803149606299213" header="0.31496062992125984" footer="0.31496062992125984"/>
  <pageSetup paperSize="9" scale="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31</vt:i4>
      </vt:variant>
      <vt:variant>
        <vt:lpstr>Именованные диапазоны</vt:lpstr>
      </vt:variant>
      <vt:variant>
        <vt:i4>28</vt:i4>
      </vt:variant>
    </vt:vector>
  </HeadingPairs>
  <TitlesOfParts>
    <vt:vector size="59" baseType="lpstr">
      <vt:lpstr>Титульный</vt:lpstr>
      <vt:lpstr>Свод</vt:lpstr>
      <vt:lpstr>Информация об организации</vt:lpstr>
      <vt:lpstr>ЧТЭЦ-1 НМ_П4</vt:lpstr>
      <vt:lpstr>ЧТЭЦ-1 НМ_П5</vt:lpstr>
      <vt:lpstr>ЧТЭЦ-1 ТГ-12_П4</vt:lpstr>
      <vt:lpstr>ЧТЭЦ-1 ТГ-12_П5</vt:lpstr>
      <vt:lpstr>ЧТЭЦ-2_П4</vt:lpstr>
      <vt:lpstr>ЧТЭЦ-2_П5</vt:lpstr>
      <vt:lpstr>ЧТЭЦ-3 ДМ_П4</vt:lpstr>
      <vt:lpstr>ЧТЭЦ-3 ДМ_П5</vt:lpstr>
      <vt:lpstr>ЧТЭЦ-3 НМ_П4</vt:lpstr>
      <vt:lpstr>ЧТЭЦ-3 НМ_П5</vt:lpstr>
      <vt:lpstr>ЧТЭЦ-4 Б1_П4</vt:lpstr>
      <vt:lpstr>ЧТЭЦ-4 Б1_П5</vt:lpstr>
      <vt:lpstr>ЧТЭЦ-4 Б2_П4</vt:lpstr>
      <vt:lpstr>ЧТЭЦ-4 Б2_П5</vt:lpstr>
      <vt:lpstr>ЧТЭЦ-4 Б3_П4</vt:lpstr>
      <vt:lpstr>ЧТЭЦ-4 Б3_П5</vt:lpstr>
      <vt:lpstr>ТТЭЦ-1 ДМ_П4</vt:lpstr>
      <vt:lpstr>ТТЭЦ-1 ДМ_П5</vt:lpstr>
      <vt:lpstr>ТТЭЦ-1 НМ_П4</vt:lpstr>
      <vt:lpstr>ТТЭЦ-1 НМ_П5</vt:lpstr>
      <vt:lpstr>ТТЭЦ-2_П4</vt:lpstr>
      <vt:lpstr>ТТЭЦ-2_П5</vt:lpstr>
      <vt:lpstr>НГРЭС Б1_П4</vt:lpstr>
      <vt:lpstr>НГРЭС Б1_П5</vt:lpstr>
      <vt:lpstr>НГРЭС Б2_П4</vt:lpstr>
      <vt:lpstr>НГРЭС Б2_П5</vt:lpstr>
      <vt:lpstr>НГРЭС Б3_П4</vt:lpstr>
      <vt:lpstr>НГРЭС Б3_П5</vt:lpstr>
      <vt:lpstr>'НГРЭС Б1_П4'!Область_печати</vt:lpstr>
      <vt:lpstr>'НГРЭС Б1_П5'!Область_печати</vt:lpstr>
      <vt:lpstr>'НГРЭС Б2_П4'!Область_печати</vt:lpstr>
      <vt:lpstr>'НГРЭС Б2_П5'!Область_печати</vt:lpstr>
      <vt:lpstr>'НГРЭС Б3_П4'!Область_печати</vt:lpstr>
      <vt:lpstr>'НГРЭС Б3_П5'!Область_печати</vt:lpstr>
      <vt:lpstr>'ТТЭЦ-1 ДМ_П4'!Область_печати</vt:lpstr>
      <vt:lpstr>'ТТЭЦ-1 ДМ_П5'!Область_печати</vt:lpstr>
      <vt:lpstr>'ТТЭЦ-1 НМ_П4'!Область_печати</vt:lpstr>
      <vt:lpstr>'ТТЭЦ-1 НМ_П5'!Область_печати</vt:lpstr>
      <vt:lpstr>'ТТЭЦ-2_П4'!Область_печати</vt:lpstr>
      <vt:lpstr>'ТТЭЦ-2_П5'!Область_печати</vt:lpstr>
      <vt:lpstr>'ЧТЭЦ-1 НМ_П4'!Область_печати</vt:lpstr>
      <vt:lpstr>'ЧТЭЦ-1 НМ_П5'!Область_печати</vt:lpstr>
      <vt:lpstr>'ЧТЭЦ-1 ТГ-12_П4'!Область_печати</vt:lpstr>
      <vt:lpstr>'ЧТЭЦ-1 ТГ-12_П5'!Область_печати</vt:lpstr>
      <vt:lpstr>'ЧТЭЦ-2_П4'!Область_печати</vt:lpstr>
      <vt:lpstr>'ЧТЭЦ-2_П5'!Область_печати</vt:lpstr>
      <vt:lpstr>'ЧТЭЦ-3 ДМ_П4'!Область_печати</vt:lpstr>
      <vt:lpstr>'ЧТЭЦ-3 ДМ_П5'!Область_печати</vt:lpstr>
      <vt:lpstr>'ЧТЭЦ-3 НМ_П4'!Область_печати</vt:lpstr>
      <vt:lpstr>'ЧТЭЦ-3 НМ_П5'!Область_печати</vt:lpstr>
      <vt:lpstr>'ЧТЭЦ-4 Б1_П4'!Область_печати</vt:lpstr>
      <vt:lpstr>'ЧТЭЦ-4 Б1_П5'!Область_печати</vt:lpstr>
      <vt:lpstr>'ЧТЭЦ-4 Б2_П4'!Область_печати</vt:lpstr>
      <vt:lpstr>'ЧТЭЦ-4 Б2_П5'!Область_печати</vt:lpstr>
      <vt:lpstr>'ЧТЭЦ-4 Б3_П4'!Область_печати</vt:lpstr>
      <vt:lpstr>'ЧТЭЦ-4 Б3_П5'!Область_печати</vt:lpstr>
    </vt:vector>
  </TitlesOfParts>
  <Company>Fortum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Alexandra.O.Silaeva@fortum.com</dc:creator>
  <cp:lastModifiedBy>Silaeva Alexandra Olegovna</cp:lastModifiedBy>
  <cp:lastPrinted>2015-08-31T09:46:36Z</cp:lastPrinted>
  <dcterms:created xsi:type="dcterms:W3CDTF">2013-08-21T10:15:04Z</dcterms:created>
  <dcterms:modified xsi:type="dcterms:W3CDTF">2025-05-25T19:22:06Z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Предложение РД 2018.xlsx</vt:lpwstr>
  </property>
  <property fmtid="{D5CDD505-2E9C-101B-9397-08002B2CF9AE}" pid="3" name="MSIP_Label_65c3b1a5-3e25-4525-b923-a0572e679d8b_Enabled">
    <vt:lpwstr>True</vt:lpwstr>
  </property>
  <property fmtid="{D5CDD505-2E9C-101B-9397-08002B2CF9AE}" pid="4" name="MSIP_Label_65c3b1a5-3e25-4525-b923-a0572e679d8b_SiteId">
    <vt:lpwstr>62a9c2c8-8b09-43be-a7fb-9a87875714a9</vt:lpwstr>
  </property>
  <property fmtid="{D5CDD505-2E9C-101B-9397-08002B2CF9AE}" pid="5" name="MSIP_Label_65c3b1a5-3e25-4525-b923-a0572e679d8b_Ref">
    <vt:lpwstr>https://api.informationprotection.azure.com/api/62a9c2c8-8b09-43be-a7fb-9a87875714a9</vt:lpwstr>
  </property>
  <property fmtid="{D5CDD505-2E9C-101B-9397-08002B2CF9AE}" pid="6" name="MSIP_Label_65c3b1a5-3e25-4525-b923-a0572e679d8b_Owner">
    <vt:lpwstr>natalya.savenkova@fortum.com</vt:lpwstr>
  </property>
  <property fmtid="{D5CDD505-2E9C-101B-9397-08002B2CF9AE}" pid="7" name="MSIP_Label_65c3b1a5-3e25-4525-b923-a0572e679d8b_SetDate">
    <vt:lpwstr>2018-04-11T10:58:08.2873733+03:00</vt:lpwstr>
  </property>
  <property fmtid="{D5CDD505-2E9C-101B-9397-08002B2CF9AE}" pid="8" name="MSIP_Label_65c3b1a5-3e25-4525-b923-a0572e679d8b_Name">
    <vt:lpwstr>Internal</vt:lpwstr>
  </property>
  <property fmtid="{D5CDD505-2E9C-101B-9397-08002B2CF9AE}" pid="9" name="MSIP_Label_65c3b1a5-3e25-4525-b923-a0572e679d8b_Application">
    <vt:lpwstr>Microsoft Azure Information Protection</vt:lpwstr>
  </property>
  <property fmtid="{D5CDD505-2E9C-101B-9397-08002B2CF9AE}" pid="10" name="MSIP_Label_65c3b1a5-3e25-4525-b923-a0572e679d8b_Extended_MSFT_Method">
    <vt:lpwstr>Automatic</vt:lpwstr>
  </property>
  <property fmtid="{D5CDD505-2E9C-101B-9397-08002B2CF9AE}" pid="11" name="MSIP_Label_f45044c0-b6aa-4b2b-834d-65c9ef8bb134_Enabled">
    <vt:lpwstr>True</vt:lpwstr>
  </property>
  <property fmtid="{D5CDD505-2E9C-101B-9397-08002B2CF9AE}" pid="12" name="MSIP_Label_f45044c0-b6aa-4b2b-834d-65c9ef8bb134_SiteId">
    <vt:lpwstr>62a9c2c8-8b09-43be-a7fb-9a87875714a9</vt:lpwstr>
  </property>
  <property fmtid="{D5CDD505-2E9C-101B-9397-08002B2CF9AE}" pid="13" name="MSIP_Label_f45044c0-b6aa-4b2b-834d-65c9ef8bb134_Ref">
    <vt:lpwstr>https://api.informationprotection.azure.com/api/62a9c2c8-8b09-43be-a7fb-9a87875714a9</vt:lpwstr>
  </property>
  <property fmtid="{D5CDD505-2E9C-101B-9397-08002B2CF9AE}" pid="14" name="MSIP_Label_f45044c0-b6aa-4b2b-834d-65c9ef8bb134_Owner">
    <vt:lpwstr>natalya.savenkova@fortum.com</vt:lpwstr>
  </property>
  <property fmtid="{D5CDD505-2E9C-101B-9397-08002B2CF9AE}" pid="15" name="MSIP_Label_f45044c0-b6aa-4b2b-834d-65c9ef8bb134_SetDate">
    <vt:lpwstr>2018-04-11T10:58:08.2873733+03:00</vt:lpwstr>
  </property>
  <property fmtid="{D5CDD505-2E9C-101B-9397-08002B2CF9AE}" pid="16" name="MSIP_Label_f45044c0-b6aa-4b2b-834d-65c9ef8bb134_Name">
    <vt:lpwstr>Hide Visual Label</vt:lpwstr>
  </property>
  <property fmtid="{D5CDD505-2E9C-101B-9397-08002B2CF9AE}" pid="17" name="MSIP_Label_f45044c0-b6aa-4b2b-834d-65c9ef8bb134_Application">
    <vt:lpwstr>Microsoft Azure Information Protection</vt:lpwstr>
  </property>
  <property fmtid="{D5CDD505-2E9C-101B-9397-08002B2CF9AE}" pid="18" name="MSIP_Label_f45044c0-b6aa-4b2b-834d-65c9ef8bb134_Extended_MSFT_Method">
    <vt:lpwstr>Automatic</vt:lpwstr>
  </property>
  <property fmtid="{D5CDD505-2E9C-101B-9397-08002B2CF9AE}" pid="19" name="MSIP_Label_f45044c0-b6aa-4b2b-834d-65c9ef8bb134_Parent">
    <vt:lpwstr>65c3b1a5-3e25-4525-b923-a0572e679d8b</vt:lpwstr>
  </property>
  <property fmtid="{D5CDD505-2E9C-101B-9397-08002B2CF9AE}" pid="20" name="Sensitivity">
    <vt:lpwstr>Internal Hide Visual Label</vt:lpwstr>
  </property>
</Properties>
</file>